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21840" windowHeight="9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Sheet1!$A$2:$GS$132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M9" i="1"/>
  <c r="M15"/>
  <c r="M16"/>
  <c r="M105" l="1"/>
  <c r="M109"/>
  <c r="M27" l="1"/>
  <c r="M20" l="1"/>
  <c r="M69" l="1"/>
  <c r="M30" l="1"/>
  <c r="M100" l="1"/>
  <c r="M99"/>
  <c r="M95" l="1"/>
  <c r="M81" l="1"/>
  <c r="G5" l="1"/>
  <c r="G6" s="1"/>
  <c r="G7" s="1"/>
  <c r="G8" s="1"/>
  <c r="G13"/>
  <c r="G18"/>
  <c r="G19" s="1"/>
  <c r="G26"/>
  <c r="G32"/>
  <c r="G33" s="1"/>
  <c r="G34" s="1"/>
  <c r="G35" s="1"/>
  <c r="G36" s="1"/>
  <c r="G37" s="1"/>
  <c r="G38" s="1"/>
  <c r="G40"/>
  <c r="G41" s="1"/>
  <c r="G43"/>
  <c r="G44" s="1"/>
  <c r="G46"/>
  <c r="G47" s="1"/>
  <c r="G48" s="1"/>
  <c r="G49" s="1"/>
  <c r="G50" s="1"/>
  <c r="G52"/>
  <c r="G54"/>
  <c r="G55" s="1"/>
  <c r="G57"/>
  <c r="G58" s="1"/>
  <c r="G60"/>
  <c r="G61" s="1"/>
  <c r="G63"/>
  <c r="G64" s="1"/>
  <c r="G66"/>
  <c r="G67" s="1"/>
  <c r="G74"/>
  <c r="G76"/>
  <c r="G77" s="1"/>
  <c r="G78" s="1"/>
  <c r="G79" s="1"/>
  <c r="G80" s="1"/>
  <c r="G83"/>
  <c r="G84" s="1"/>
  <c r="G85" s="1"/>
  <c r="G87"/>
  <c r="G88" s="1"/>
  <c r="G90"/>
  <c r="G92"/>
  <c r="G93" s="1"/>
  <c r="G96"/>
  <c r="G97" s="1"/>
  <c r="G106"/>
  <c r="G107" s="1"/>
  <c r="G108" s="1"/>
  <c r="G121"/>
  <c r="G123"/>
  <c r="G124" s="1"/>
  <c r="G125" s="1"/>
  <c r="G127"/>
  <c r="G128" s="1"/>
  <c r="G129" s="1"/>
  <c r="G130" s="1"/>
  <c r="G132"/>
  <c r="G28" l="1"/>
  <c r="M131"/>
  <c r="M132" s="1"/>
  <c r="M126"/>
  <c r="M127" s="1"/>
  <c r="M128" s="1"/>
  <c r="M129" s="1"/>
  <c r="M130" s="1"/>
  <c r="M122"/>
  <c r="M123" s="1"/>
  <c r="M124" s="1"/>
  <c r="M125" s="1"/>
  <c r="M120"/>
  <c r="M121" s="1"/>
  <c r="M106"/>
  <c r="M107" s="1"/>
  <c r="M108" s="1"/>
  <c r="M96"/>
  <c r="M97" s="1"/>
  <c r="M91"/>
  <c r="M92" s="1"/>
  <c r="M93" s="1"/>
  <c r="M89"/>
  <c r="M90" s="1"/>
  <c r="M86"/>
  <c r="M87" s="1"/>
  <c r="M88" s="1"/>
  <c r="M82"/>
  <c r="M83" s="1"/>
  <c r="M84" s="1"/>
  <c r="M85" s="1"/>
  <c r="M75"/>
  <c r="M76" s="1"/>
  <c r="M77" s="1"/>
  <c r="M78" s="1"/>
  <c r="M79" s="1"/>
  <c r="M80" s="1"/>
  <c r="M73"/>
  <c r="M74" s="1"/>
  <c r="M70"/>
  <c r="M71" s="1"/>
  <c r="M72" s="1"/>
  <c r="M68"/>
  <c r="M65"/>
  <c r="M66" s="1"/>
  <c r="M67" s="1"/>
  <c r="M62"/>
  <c r="M63" s="1"/>
  <c r="M64" s="1"/>
  <c r="M59"/>
  <c r="M60" s="1"/>
  <c r="M61" s="1"/>
  <c r="M56"/>
  <c r="M57" s="1"/>
  <c r="M58" s="1"/>
  <c r="M53"/>
  <c r="M54" s="1"/>
  <c r="M55" s="1"/>
  <c r="M51"/>
  <c r="M52" s="1"/>
  <c r="M45"/>
  <c r="M46" s="1"/>
  <c r="M47" s="1"/>
  <c r="M48" s="1"/>
  <c r="M49" s="1"/>
  <c r="M50" s="1"/>
  <c r="M42"/>
  <c r="M43" s="1"/>
  <c r="M44" s="1"/>
  <c r="M39"/>
  <c r="M40" s="1"/>
  <c r="M41" s="1"/>
  <c r="M31"/>
  <c r="M32" s="1"/>
  <c r="M33" s="1"/>
  <c r="M34" s="1"/>
  <c r="M35" s="1"/>
  <c r="M36" s="1"/>
  <c r="M37" s="1"/>
  <c r="M38" s="1"/>
  <c r="M28"/>
  <c r="M25"/>
  <c r="M26" s="1"/>
  <c r="M24"/>
  <c r="M22"/>
  <c r="M17"/>
  <c r="M18" s="1"/>
  <c r="M19" s="1"/>
  <c r="M12"/>
  <c r="M13" s="1"/>
  <c r="M4"/>
  <c r="M5" s="1"/>
  <c r="M6" s="1"/>
  <c r="M7" s="1"/>
  <c r="M8" s="1"/>
  <c r="M3"/>
  <c r="M14" l="1"/>
  <c r="M94"/>
  <c r="M115"/>
  <c r="M116"/>
  <c r="M117"/>
  <c r="M118"/>
  <c r="M119"/>
</calcChain>
</file>

<file path=xl/sharedStrings.xml><?xml version="1.0" encoding="utf-8"?>
<sst xmlns="http://schemas.openxmlformats.org/spreadsheetml/2006/main" count="1517" uniqueCount="513">
  <si>
    <t>序号</t>
  </si>
  <si>
    <t>考试     日期</t>
  </si>
  <si>
    <t>考试          周数</t>
  </si>
  <si>
    <t>节数</t>
  </si>
  <si>
    <t>时间</t>
  </si>
  <si>
    <t>考试名称</t>
  </si>
  <si>
    <t>考试教室</t>
  </si>
  <si>
    <t>学生所在学院</t>
  </si>
  <si>
    <t>以往学期考试人数（以网上报名为准）</t>
  </si>
  <si>
    <t>以往学期考试学生所在班级</t>
  </si>
  <si>
    <t>本学期人数</t>
  </si>
  <si>
    <t>本学期考试学生所在班级</t>
  </si>
  <si>
    <t>总人数</t>
  </si>
  <si>
    <t>主监考</t>
  </si>
  <si>
    <t>副监考</t>
  </si>
  <si>
    <t>开课院系</t>
  </si>
  <si>
    <t>巡考</t>
  </si>
  <si>
    <t>1</t>
  </si>
  <si>
    <t>8月31日</t>
  </si>
  <si>
    <t>周四</t>
  </si>
  <si>
    <t>1、2节</t>
  </si>
  <si>
    <t>08:00—09:35</t>
  </si>
  <si>
    <t>房屋建筑学</t>
  </si>
  <si>
    <t>基础楼A座-307</t>
  </si>
  <si>
    <t>经济与管理工程学院</t>
  </si>
  <si>
    <t>营141、公管141</t>
  </si>
  <si>
    <t>建筑与城市规划学院</t>
  </si>
  <si>
    <t>电气与信息工程学院</t>
  </si>
  <si>
    <t>土木与交通工程学院</t>
  </si>
  <si>
    <t>16</t>
  </si>
  <si>
    <t>文法学院</t>
  </si>
  <si>
    <t>C语言程序设计</t>
  </si>
  <si>
    <t>交通141</t>
  </si>
  <si>
    <t>23</t>
  </si>
  <si>
    <t>C语言程序设计基础</t>
  </si>
  <si>
    <t>环境与能源工程学院</t>
  </si>
  <si>
    <t>环工141</t>
  </si>
  <si>
    <t>暖161、暖162、暖151、暖152、水152、动力151</t>
  </si>
  <si>
    <t>24</t>
  </si>
  <si>
    <t>机电与车辆工程学院</t>
  </si>
  <si>
    <t>机141、机电141、车141、工业141、工业151、机电151、机151</t>
  </si>
  <si>
    <t>机电161、机电162、机电163、机电164、机电165、城轨卓越161</t>
  </si>
  <si>
    <t>25</t>
  </si>
  <si>
    <t>商141</t>
  </si>
  <si>
    <t>26</t>
  </si>
  <si>
    <t>材151</t>
  </si>
  <si>
    <t>82</t>
  </si>
  <si>
    <t>工程力学B</t>
  </si>
  <si>
    <t>管141、管142、管152、造价141、造价142</t>
  </si>
  <si>
    <t>管161、管162、造价161、造价162</t>
  </si>
  <si>
    <t>理学院</t>
  </si>
  <si>
    <t>83</t>
  </si>
  <si>
    <t>水141、水142、环工141、动力141</t>
  </si>
  <si>
    <t>93</t>
  </si>
  <si>
    <t>计算方法</t>
  </si>
  <si>
    <t>土141、土143、土147</t>
  </si>
  <si>
    <t>94</t>
  </si>
  <si>
    <t>车141、车142、机141、机151、机电141</t>
  </si>
  <si>
    <t>毛泽东思想和中国特色社会主义理论体系概论</t>
  </si>
  <si>
    <t>水151、水152、动力151</t>
  </si>
  <si>
    <t>马克思主义学院</t>
  </si>
  <si>
    <t>9</t>
  </si>
  <si>
    <t>3、4节</t>
  </si>
  <si>
    <t>09:55—11:30</t>
  </si>
  <si>
    <t>14</t>
  </si>
  <si>
    <t>VB+ACCESS</t>
  </si>
  <si>
    <t>管142</t>
  </si>
  <si>
    <t>27</t>
  </si>
  <si>
    <t>VB程序设计基础</t>
  </si>
  <si>
    <t>土141、土143、土144、土145、土146、土148、土151、土152、土153、土154、土155、土156、土157</t>
  </si>
  <si>
    <t>电工与电子技术（A）</t>
  </si>
  <si>
    <t>29</t>
  </si>
  <si>
    <t>水141、水142</t>
  </si>
  <si>
    <t>30</t>
  </si>
  <si>
    <t>电工与电子技术（B）</t>
  </si>
  <si>
    <t>暖141、动力141</t>
  </si>
  <si>
    <t>53</t>
  </si>
  <si>
    <t>水163</t>
  </si>
  <si>
    <t>54</t>
  </si>
  <si>
    <t>水151、水152</t>
  </si>
  <si>
    <t>7</t>
  </si>
  <si>
    <t>5、6节</t>
  </si>
  <si>
    <t>13:00—14:35</t>
  </si>
  <si>
    <t>工程测量</t>
  </si>
  <si>
    <t>基础楼A座-311</t>
  </si>
  <si>
    <t>测绘与城市空间信息学院</t>
  </si>
  <si>
    <t>8</t>
  </si>
  <si>
    <t>59</t>
  </si>
  <si>
    <t>大学物理概论</t>
  </si>
  <si>
    <t>管161、管162</t>
  </si>
  <si>
    <t>95</t>
  </si>
  <si>
    <t>理论力学（B）</t>
  </si>
  <si>
    <t>土141、土142、土143、土144、土145、土146、土147、土148、土151、土152、土153、土154、土155、土156、土157、土木实验151</t>
  </si>
  <si>
    <t>土161、土163、土164、土165、土166、土167、土木实验161</t>
  </si>
  <si>
    <t>96</t>
  </si>
  <si>
    <t>暖141、暖142</t>
  </si>
  <si>
    <t>97</t>
  </si>
  <si>
    <t>98</t>
  </si>
  <si>
    <t>当代世界经济与政治</t>
  </si>
  <si>
    <t>法142</t>
  </si>
  <si>
    <t>6</t>
  </si>
  <si>
    <t>7、8节</t>
  </si>
  <si>
    <t>14:45—16:25</t>
  </si>
  <si>
    <t>13</t>
  </si>
  <si>
    <t>机械设计基础</t>
  </si>
  <si>
    <t>基础楼A座-308</t>
  </si>
  <si>
    <t>动力141</t>
  </si>
  <si>
    <t>动力151</t>
  </si>
  <si>
    <t>中国近现代史纲要</t>
  </si>
  <si>
    <t>土164</t>
  </si>
  <si>
    <t>空间信息类161、空间信息类162、空间信息类163</t>
  </si>
  <si>
    <t>环境实验162、动力161、暖161、暖162、水152</t>
  </si>
  <si>
    <t>工业151、工业141、机151</t>
  </si>
  <si>
    <t>机电161、机电163、机电165</t>
  </si>
  <si>
    <t>商161、商162</t>
  </si>
  <si>
    <t>自141</t>
  </si>
  <si>
    <t>计151、电信161、电信162、电信163、电信164、电信165、电信166</t>
  </si>
  <si>
    <t>信161</t>
  </si>
  <si>
    <t>法142、社142</t>
  </si>
  <si>
    <t>社162、法161</t>
  </si>
  <si>
    <t>10</t>
  </si>
  <si>
    <t>9月1日</t>
  </si>
  <si>
    <t>周五</t>
  </si>
  <si>
    <t>普通化学</t>
  </si>
  <si>
    <t>11</t>
  </si>
  <si>
    <t>机141</t>
  </si>
  <si>
    <t>17</t>
  </si>
  <si>
    <t>18</t>
  </si>
  <si>
    <t>运筹学</t>
  </si>
  <si>
    <t>交通151</t>
  </si>
  <si>
    <t>62</t>
  </si>
  <si>
    <t>概率论与数理统计（A）</t>
  </si>
  <si>
    <t>信141</t>
  </si>
  <si>
    <t>信151</t>
  </si>
  <si>
    <t>63</t>
  </si>
  <si>
    <t>计141</t>
  </si>
  <si>
    <t>64</t>
  </si>
  <si>
    <t>机151、机141</t>
  </si>
  <si>
    <t>65</t>
  </si>
  <si>
    <t>概率论与数理统计B</t>
  </si>
  <si>
    <t>土147</t>
  </si>
  <si>
    <t>66</t>
  </si>
  <si>
    <t>测141、测142、测151、地151、遥感151</t>
  </si>
  <si>
    <t>67</t>
  </si>
  <si>
    <t>水141、水142、动力141</t>
  </si>
  <si>
    <t>68</t>
  </si>
  <si>
    <t>车141、机电141、工业141</t>
  </si>
  <si>
    <t>69</t>
  </si>
  <si>
    <t>管141、管152</t>
  </si>
  <si>
    <t>管151、管152、造价152</t>
  </si>
  <si>
    <t>70</t>
  </si>
  <si>
    <t>自141、自142、电气142</t>
  </si>
  <si>
    <t>35</t>
  </si>
  <si>
    <t>大学英语（2）</t>
  </si>
  <si>
    <t>土141、土142、土143、土144、材141、土151、土152、土153、土155、土156、材151、</t>
  </si>
  <si>
    <t>土161、土163、土164、土165、土167、材161、交通161</t>
  </si>
  <si>
    <t>36</t>
  </si>
  <si>
    <t>测142、地141、空间信息类162、空间信息类163、空间信息类164</t>
  </si>
  <si>
    <t>37</t>
  </si>
  <si>
    <t>暖141、水142、环工141、环科141、动力141</t>
  </si>
  <si>
    <t>暖161、暖162、动力161、水162</t>
  </si>
  <si>
    <t>38</t>
  </si>
  <si>
    <t>机141、机151、机电141、工业151</t>
  </si>
  <si>
    <t>机电161、机电162、机电163、机电165、城轨卓越161</t>
  </si>
  <si>
    <t>39</t>
  </si>
  <si>
    <t>管141、造价142、营141、公管151</t>
  </si>
  <si>
    <t>商161、商162、造价162、管161</t>
  </si>
  <si>
    <t>40</t>
  </si>
  <si>
    <t>电气141、电气142、建电141、建电142</t>
  </si>
  <si>
    <t>电信161、电信162、电信163、电信164、电信165、电信166、电气152</t>
  </si>
  <si>
    <t>41</t>
  </si>
  <si>
    <t>电子151、电子161、信161</t>
  </si>
  <si>
    <t>42</t>
  </si>
  <si>
    <t>法142、社152</t>
  </si>
  <si>
    <t>法161、法162、社162</t>
  </si>
  <si>
    <t>大学英语（4）</t>
  </si>
  <si>
    <t>材141</t>
  </si>
  <si>
    <t>土151、土153、土154、土156、土157、交通151、</t>
  </si>
  <si>
    <t>45</t>
  </si>
  <si>
    <t>测152、地151、遥感151</t>
  </si>
  <si>
    <t>46</t>
  </si>
  <si>
    <t>动力151、环科151、水151、水152、暖151、暖152</t>
  </si>
  <si>
    <t>47</t>
  </si>
  <si>
    <t>机141、机151、车141</t>
  </si>
  <si>
    <t>工业151、车152、机电151、机电152、机151</t>
  </si>
  <si>
    <t>48</t>
  </si>
  <si>
    <t>商141、营141</t>
  </si>
  <si>
    <t>公管151、管152、商151、商152、造价151、造价152</t>
  </si>
  <si>
    <t>49</t>
  </si>
  <si>
    <t>电气152、计151、自151、自152</t>
  </si>
  <si>
    <t>50</t>
  </si>
  <si>
    <t>51</t>
  </si>
  <si>
    <t>法141、法142</t>
  </si>
  <si>
    <t>法151、法152、社151、社152</t>
  </si>
  <si>
    <t>52</t>
  </si>
  <si>
    <t>大学英语四级</t>
  </si>
  <si>
    <t>12</t>
  </si>
  <si>
    <t>有机化学</t>
  </si>
  <si>
    <t>材141、材151</t>
  </si>
  <si>
    <t>材161</t>
  </si>
  <si>
    <t>19</t>
  </si>
  <si>
    <t>20</t>
  </si>
  <si>
    <t>数据库技术与应用</t>
  </si>
  <si>
    <t>暖141、水141、水142</t>
  </si>
  <si>
    <t>32</t>
  </si>
  <si>
    <t>商152</t>
  </si>
  <si>
    <t>公管（城市试点）161、公管151、商161、商162</t>
  </si>
  <si>
    <t>33</t>
  </si>
  <si>
    <t>数据库技术与应用（VFP）</t>
  </si>
  <si>
    <t>公管141、公管151、营141、商151、商152</t>
  </si>
  <si>
    <t>60</t>
  </si>
  <si>
    <t>复变函数与积分变换</t>
  </si>
  <si>
    <t>61</t>
  </si>
  <si>
    <t>115</t>
  </si>
  <si>
    <t>物理实验（2）</t>
  </si>
  <si>
    <t>土155、土154、土157</t>
  </si>
  <si>
    <t>116</t>
  </si>
  <si>
    <t>测151、遥感151</t>
  </si>
  <si>
    <t>117</t>
  </si>
  <si>
    <t>水151、水152、环境实验152、动力151、环工151</t>
  </si>
  <si>
    <t>118</t>
  </si>
  <si>
    <t>车152、车153、机151</t>
  </si>
  <si>
    <t>119</t>
  </si>
  <si>
    <t>自151、自152、计151、建电151、电气151、电气152</t>
  </si>
  <si>
    <t>120</t>
  </si>
  <si>
    <t>电子151、信151</t>
  </si>
  <si>
    <t>5</t>
  </si>
  <si>
    <t>9月2日</t>
  </si>
  <si>
    <t>周六</t>
  </si>
  <si>
    <t>结构力学</t>
  </si>
  <si>
    <t>基础楼A座-432</t>
  </si>
  <si>
    <t>管151、管152、造价151、造价152</t>
  </si>
  <si>
    <t>55</t>
  </si>
  <si>
    <t>材料力学（A）</t>
  </si>
  <si>
    <t>土147、土148</t>
  </si>
  <si>
    <t>56</t>
  </si>
  <si>
    <t>57</t>
  </si>
  <si>
    <t>材料力学（B）</t>
  </si>
  <si>
    <t>暖151、暖152</t>
  </si>
  <si>
    <t>58</t>
  </si>
  <si>
    <t>车141、车142、机141、机151</t>
  </si>
  <si>
    <t>机151、机电151、机电152、车152、车153</t>
  </si>
  <si>
    <t>99</t>
  </si>
  <si>
    <t>普通物理A（1）</t>
  </si>
  <si>
    <t>交通141、交通151</t>
  </si>
  <si>
    <t>100</t>
  </si>
  <si>
    <t>空间信息类164</t>
  </si>
  <si>
    <t>101</t>
  </si>
  <si>
    <t>水141、水142、环科141、动力141</t>
  </si>
  <si>
    <t>动力151、动力161、水151、水152、水161、水162、环境实验161</t>
  </si>
  <si>
    <t>102</t>
  </si>
  <si>
    <t>电气142</t>
  </si>
  <si>
    <t>103</t>
  </si>
  <si>
    <t>信151、电子161</t>
  </si>
  <si>
    <t>104</t>
  </si>
  <si>
    <t>普通物理B（1）</t>
  </si>
  <si>
    <t>土142、土143、土144、土146、土147、土148、材141、土153、土154、土155、材151</t>
  </si>
  <si>
    <t>材161、土154、土161、土162、土163、土164、土165、土166、土167、土木实验161</t>
  </si>
  <si>
    <t>105</t>
  </si>
  <si>
    <t>地141</t>
  </si>
  <si>
    <t>106</t>
  </si>
  <si>
    <t>暖152、暖161、暖162</t>
  </si>
  <si>
    <t>107</t>
  </si>
  <si>
    <t>机141、车141、机电151、机电152、车152、车153、工业151、机151</t>
  </si>
  <si>
    <t>机132、城轨卓越161、机电161、机电162、机电163、机电164、机电165</t>
  </si>
  <si>
    <t>108</t>
  </si>
  <si>
    <t>计141、自141、自142、建电141、建电142</t>
  </si>
  <si>
    <t>计151、自151、自152、电气152</t>
  </si>
  <si>
    <t>109</t>
  </si>
  <si>
    <t>110</t>
  </si>
  <si>
    <t>普通物理C</t>
  </si>
  <si>
    <t>管142、管152、造价152</t>
  </si>
  <si>
    <t>工程施工</t>
  </si>
  <si>
    <t>管141、管142、造价141</t>
  </si>
  <si>
    <t>造价151、造价152、管151、管152</t>
  </si>
  <si>
    <t>84</t>
  </si>
  <si>
    <t>工程制图A</t>
  </si>
  <si>
    <t>土144</t>
  </si>
  <si>
    <t>85</t>
  </si>
  <si>
    <t>86</t>
  </si>
  <si>
    <t>工程制图B</t>
  </si>
  <si>
    <t>交通151、材151</t>
  </si>
  <si>
    <t>管152</t>
  </si>
  <si>
    <t>88</t>
  </si>
  <si>
    <t>自141、电气141</t>
  </si>
  <si>
    <t>电信161、电信162、电信163、电信164、电信165、电信166、计151、自151、自152</t>
  </si>
  <si>
    <t>89</t>
  </si>
  <si>
    <t>工程制图与识图</t>
  </si>
  <si>
    <t>商151、公管151</t>
  </si>
  <si>
    <t>90</t>
  </si>
  <si>
    <t>机械工程制图B</t>
  </si>
  <si>
    <t>暖151、暖161、暖162</t>
  </si>
  <si>
    <t>91</t>
  </si>
  <si>
    <t>机械制图</t>
  </si>
  <si>
    <t>动力151、动力161</t>
  </si>
  <si>
    <t>92</t>
  </si>
  <si>
    <t>机141、机151、车142、车152、工业151</t>
  </si>
  <si>
    <t>机电161、机电162、机电163、机电164、机电165</t>
  </si>
  <si>
    <t>111</t>
  </si>
  <si>
    <t>土木工程制图A</t>
  </si>
  <si>
    <t>环境实验161、环境实验162、水151</t>
  </si>
  <si>
    <t>112</t>
  </si>
  <si>
    <t>土木工程制图B</t>
  </si>
  <si>
    <t>交通161、材161、土161、土162、土163、土164、土165、土166、土167</t>
  </si>
  <si>
    <t>113</t>
  </si>
  <si>
    <t>水152、水161、水162</t>
  </si>
  <si>
    <t>114</t>
  </si>
  <si>
    <t>管161、管162、造价162</t>
  </si>
  <si>
    <t>高等数学A（2）</t>
  </si>
  <si>
    <t>基础楼A座-420</t>
  </si>
  <si>
    <t>土141、土147、土148、土152、土153、土154、土155、土156、交通151、材151</t>
  </si>
  <si>
    <t>土161、土162、土163、土164、土165、土166、土167、土木实验161、交通161、材161</t>
  </si>
  <si>
    <t>地141、测142、测151、空间信息类161、空间信息类162、空间信息类163、空间信息类164</t>
  </si>
  <si>
    <t>75</t>
  </si>
  <si>
    <t>基础楼A座-424</t>
  </si>
  <si>
    <t>暖161、暖162、暖151、暖152、水161、水162、水151、水152、动力151、动力161、环工151、环境实验161、环境实验162、环科151</t>
  </si>
  <si>
    <t>76</t>
  </si>
  <si>
    <t>机141、机151、机电141、机电151、机电152、车141、车142、车152、车153、工业151、工业141</t>
  </si>
  <si>
    <t>城轨卓越161、机电161、机电162、机电163、机电164、机电165</t>
  </si>
  <si>
    <t>77</t>
  </si>
  <si>
    <t>管151、管152、公管151、造价141、造价142、造价151、造价152</t>
  </si>
  <si>
    <t>造价161、造价162、管161、管162</t>
  </si>
  <si>
    <t>78</t>
  </si>
  <si>
    <t>基础楼A座-447</t>
  </si>
  <si>
    <t>自141、自142、电气141、电气142、计141</t>
  </si>
  <si>
    <t>电气152、电信161、电信162、电信163、电信164、电信165、电信166、计151、自151、自152</t>
  </si>
  <si>
    <t>79</t>
  </si>
  <si>
    <t>电子141</t>
  </si>
  <si>
    <t>电子161</t>
  </si>
  <si>
    <t>80</t>
  </si>
  <si>
    <t>高等数学B（2）</t>
  </si>
  <si>
    <t>商161、商162、公管151</t>
  </si>
  <si>
    <t>71</t>
  </si>
  <si>
    <t>高等数学（2）</t>
  </si>
  <si>
    <t>72</t>
  </si>
  <si>
    <t>高等数学（D）</t>
  </si>
  <si>
    <t>社142、社151</t>
  </si>
  <si>
    <t>社162</t>
  </si>
  <si>
    <t>81</t>
  </si>
  <si>
    <t>高等数学多学时（2）</t>
  </si>
  <si>
    <t>建电141</t>
  </si>
  <si>
    <t>121</t>
  </si>
  <si>
    <t>周日</t>
  </si>
  <si>
    <t>线性代数</t>
  </si>
  <si>
    <t>土143、土151、土152、土156</t>
  </si>
  <si>
    <t>122</t>
  </si>
  <si>
    <t>空间信息类163、空间信息类164</t>
  </si>
  <si>
    <t>123</t>
  </si>
  <si>
    <t>水141、动力141</t>
  </si>
  <si>
    <t>暖161、暖162、水161、水162</t>
  </si>
  <si>
    <t>124</t>
  </si>
  <si>
    <t>车141、车152、车153、工业141、工业151、机电141、机电152、机141、机151</t>
  </si>
  <si>
    <t>125</t>
  </si>
  <si>
    <t>126</t>
  </si>
  <si>
    <t>自141、自142、电气141、电气142、计141、建电141、建电142</t>
  </si>
  <si>
    <t>电子151、电子161</t>
  </si>
  <si>
    <t>34</t>
  </si>
  <si>
    <t>基础楼A座-307</t>
    <phoneticPr fontId="41" type="noConversion"/>
  </si>
  <si>
    <t>基础楼A座-308</t>
    <phoneticPr fontId="41" type="noConversion"/>
  </si>
  <si>
    <t>基础楼A座-447</t>
    <phoneticPr fontId="41" type="noConversion"/>
  </si>
  <si>
    <t>基础楼A座-311</t>
    <phoneticPr fontId="41" type="noConversion"/>
  </si>
  <si>
    <t>基础楼A座-312</t>
    <phoneticPr fontId="41" type="noConversion"/>
  </si>
  <si>
    <t>基础楼A座-432</t>
    <phoneticPr fontId="41" type="noConversion"/>
  </si>
  <si>
    <t>基础楼A座447</t>
    <phoneticPr fontId="41" type="noConversion"/>
  </si>
  <si>
    <t>基础楼A座420</t>
    <phoneticPr fontId="41" type="noConversion"/>
  </si>
  <si>
    <t>基础楼A座436</t>
    <phoneticPr fontId="41" type="noConversion"/>
  </si>
  <si>
    <t>理学院（）</t>
    <phoneticPr fontId="41" type="noConversion"/>
  </si>
  <si>
    <t>理学院（）</t>
    <phoneticPr fontId="41" type="noConversion"/>
  </si>
  <si>
    <t>经济与管理工程学院</t>
    <phoneticPr fontId="41" type="noConversion"/>
  </si>
  <si>
    <t>管142</t>
    <phoneticPr fontId="41" type="noConversion"/>
  </si>
  <si>
    <t>水142、动力141</t>
    <phoneticPr fontId="41" type="noConversion"/>
  </si>
  <si>
    <t>测绘与城市空间信息学院</t>
    <phoneticPr fontId="41" type="noConversion"/>
  </si>
  <si>
    <t>邵杨</t>
    <phoneticPr fontId="41" type="noConversion"/>
  </si>
  <si>
    <t>宋奇超</t>
    <phoneticPr fontId="41" type="noConversion"/>
  </si>
  <si>
    <t>周山雅</t>
    <phoneticPr fontId="41" type="noConversion"/>
  </si>
  <si>
    <t>刘杰</t>
    <phoneticPr fontId="41" type="noConversion"/>
  </si>
  <si>
    <t>刘杰</t>
    <phoneticPr fontId="41" type="noConversion"/>
  </si>
  <si>
    <t>吕胜于</t>
    <phoneticPr fontId="41" type="noConversion"/>
  </si>
  <si>
    <t>邓青青</t>
    <phoneticPr fontId="41" type="noConversion"/>
  </si>
  <si>
    <t>基础楼A座-307</t>
    <phoneticPr fontId="41" type="noConversion"/>
  </si>
  <si>
    <t>21</t>
  </si>
  <si>
    <t>22</t>
  </si>
  <si>
    <t>基础楼A座-432</t>
    <phoneticPr fontId="41" type="noConversion"/>
  </si>
  <si>
    <t>基础楼A座-307</t>
    <phoneticPr fontId="41" type="noConversion"/>
  </si>
  <si>
    <t>基础楼A座-308</t>
    <phoneticPr fontId="41" type="noConversion"/>
  </si>
  <si>
    <t>基础楼A座-307</t>
    <phoneticPr fontId="41" type="noConversion"/>
  </si>
  <si>
    <t>基础楼A座-447</t>
    <phoneticPr fontId="41" type="noConversion"/>
  </si>
  <si>
    <t>基础楼A座-311</t>
    <phoneticPr fontId="41" type="noConversion"/>
  </si>
  <si>
    <t>基础楼A座-308</t>
    <phoneticPr fontId="41" type="noConversion"/>
  </si>
  <si>
    <t>基础楼A座-307</t>
    <phoneticPr fontId="41" type="noConversion"/>
  </si>
  <si>
    <t>暖141、动力141</t>
    <phoneticPr fontId="41" type="noConversion"/>
  </si>
  <si>
    <t>水142</t>
    <phoneticPr fontId="41" type="noConversion"/>
  </si>
  <si>
    <t>基础楼A座-420</t>
    <phoneticPr fontId="41" type="noConversion"/>
  </si>
  <si>
    <t>电信（万珊珊）</t>
    <phoneticPr fontId="41" type="noConversion"/>
  </si>
  <si>
    <t>电信（邱李华）</t>
    <phoneticPr fontId="41" type="noConversion"/>
  </si>
  <si>
    <t>电信（文晓燕）</t>
    <phoneticPr fontId="41" type="noConversion"/>
  </si>
  <si>
    <t>电信（曹青）</t>
    <phoneticPr fontId="41" type="noConversion"/>
  </si>
  <si>
    <t>电信（郭志强）</t>
  </si>
  <si>
    <t>电信（黄晓元）</t>
    <phoneticPr fontId="41" type="noConversion"/>
  </si>
  <si>
    <t>电信（李蓬）</t>
    <phoneticPr fontId="41" type="noConversion"/>
  </si>
  <si>
    <t>电信（郭茂祖）</t>
    <phoneticPr fontId="41" type="noConversion"/>
  </si>
  <si>
    <t>电信（李壮举）</t>
    <phoneticPr fontId="41" type="noConversion"/>
  </si>
  <si>
    <t>电信（孙雷）</t>
    <phoneticPr fontId="41" type="noConversion"/>
  </si>
  <si>
    <t>电信（孙卫红）</t>
    <phoneticPr fontId="41" type="noConversion"/>
  </si>
  <si>
    <t>机电（韩意慧）</t>
  </si>
  <si>
    <t>机电（王跃进）</t>
  </si>
  <si>
    <t>机电（姚圣卓）</t>
  </si>
  <si>
    <t>机电（赵世梁）</t>
  </si>
  <si>
    <t>机电（田洪森）</t>
  </si>
  <si>
    <t>机电（曾祥渭）</t>
  </si>
  <si>
    <t>机电（孙建民）</t>
  </si>
  <si>
    <t>机电（牛聚粉）</t>
  </si>
  <si>
    <t>机电（刘敬远）机电（周明）</t>
    <phoneticPr fontId="41" type="noConversion"/>
  </si>
  <si>
    <t>经管（花园园）</t>
  </si>
  <si>
    <t>经管（邵全）</t>
  </si>
  <si>
    <t>经管（马世昌）</t>
    <phoneticPr fontId="41" type="noConversion"/>
  </si>
  <si>
    <t>经管（陈震）经管（康飞）</t>
    <phoneticPr fontId="41" type="noConversion"/>
  </si>
  <si>
    <t>经管（花园园）</t>
    <phoneticPr fontId="41" type="noConversion"/>
  </si>
  <si>
    <t>土木（程蓓）</t>
    <phoneticPr fontId="41" type="noConversion"/>
  </si>
  <si>
    <t>土木（曲秀姝）</t>
    <phoneticPr fontId="41" type="noConversion"/>
  </si>
  <si>
    <t>土木（彭有开）土木（周晨静）</t>
    <phoneticPr fontId="41" type="noConversion"/>
  </si>
  <si>
    <t>土木(赵传林)</t>
    <phoneticPr fontId="41" type="noConversion"/>
  </si>
  <si>
    <t>土木（解琳琳）</t>
    <phoneticPr fontId="41" type="noConversion"/>
  </si>
  <si>
    <t>土木（卞立波）</t>
    <phoneticPr fontId="41" type="noConversion"/>
  </si>
  <si>
    <t>土木（侯苏伟）土木（李飞）</t>
    <phoneticPr fontId="41" type="noConversion"/>
  </si>
  <si>
    <t>马院（郭晓东）</t>
    <phoneticPr fontId="41" type="noConversion"/>
  </si>
  <si>
    <t>马院（常宗耀）</t>
    <phoneticPr fontId="41" type="noConversion"/>
  </si>
  <si>
    <t>马院（关玲永）</t>
    <phoneticPr fontId="41" type="noConversion"/>
  </si>
  <si>
    <t>基础楼A座-307</t>
    <phoneticPr fontId="41" type="noConversion"/>
  </si>
  <si>
    <t>基础楼A座-308</t>
    <phoneticPr fontId="41" type="noConversion"/>
  </si>
  <si>
    <t>2</t>
  </si>
  <si>
    <t>3</t>
  </si>
  <si>
    <t>4</t>
  </si>
  <si>
    <t>15</t>
  </si>
  <si>
    <t>28</t>
  </si>
  <si>
    <t>31</t>
  </si>
  <si>
    <t>43</t>
  </si>
  <si>
    <t>44</t>
  </si>
  <si>
    <t>73</t>
  </si>
  <si>
    <t>74</t>
  </si>
  <si>
    <t>87</t>
  </si>
  <si>
    <t>物理化学</t>
    <phoneticPr fontId="41" type="noConversion"/>
  </si>
  <si>
    <t>环境与能源工程学院</t>
    <phoneticPr fontId="41" type="noConversion"/>
  </si>
  <si>
    <t>吕胜于</t>
    <phoneticPr fontId="41" type="noConversion"/>
  </si>
  <si>
    <t>吕胜于</t>
    <phoneticPr fontId="41" type="noConversion"/>
  </si>
  <si>
    <t>基础楼A座-424</t>
    <phoneticPr fontId="41" type="noConversion"/>
  </si>
  <si>
    <t>管151、管152</t>
  </si>
  <si>
    <t>土151、土152、土153、土154、土155、土156、</t>
  </si>
  <si>
    <t>测绘与城市空间信息学院</t>
    <phoneticPr fontId="41" type="noConversion"/>
  </si>
  <si>
    <t>测绘与城市空间信息学院</t>
    <phoneticPr fontId="41" type="noConversion"/>
  </si>
  <si>
    <t>吕胜于</t>
    <phoneticPr fontId="41" type="noConversion"/>
  </si>
  <si>
    <t>吕胜于</t>
    <phoneticPr fontId="41" type="noConversion"/>
  </si>
  <si>
    <t>测绘（周命端）</t>
  </si>
  <si>
    <t>测绘（杨红粉）</t>
  </si>
  <si>
    <t>文法（李宜兰）</t>
  </si>
  <si>
    <t>文法（）</t>
  </si>
  <si>
    <t>文法（杜苗）</t>
  </si>
  <si>
    <t>文法（束东新）</t>
  </si>
  <si>
    <t>文法（邹艳）</t>
  </si>
  <si>
    <t>文法（沈冰洁）</t>
  </si>
  <si>
    <t>文法（桂彬）</t>
  </si>
  <si>
    <t>文法（袁京生）</t>
  </si>
  <si>
    <t>经管（严波）</t>
    <phoneticPr fontId="41" type="noConversion"/>
  </si>
  <si>
    <t>环能（徐荣吉）</t>
    <phoneticPr fontId="41" type="noConversion"/>
  </si>
  <si>
    <t>环能(汪长征）</t>
  </si>
  <si>
    <t>环能（王丽华）</t>
  </si>
  <si>
    <t>环能（张晓然）</t>
  </si>
  <si>
    <t>环能（孙子乔）</t>
  </si>
  <si>
    <t>环能（张伟）环能（仇付国）</t>
  </si>
  <si>
    <t>经济与管理工程学院</t>
    <phoneticPr fontId="41" type="noConversion"/>
  </si>
  <si>
    <t>结业生</t>
    <phoneticPr fontId="41" type="noConversion"/>
  </si>
  <si>
    <t>工程力学A</t>
    <phoneticPr fontId="41" type="noConversion"/>
  </si>
  <si>
    <t>基础楼A座-420</t>
    <phoneticPr fontId="41" type="noConversion"/>
  </si>
  <si>
    <t>公管141、公管151、商151、商152、商141、营141、结业</t>
    <phoneticPr fontId="41" type="noConversion"/>
  </si>
  <si>
    <t>管152、公管141、结业</t>
    <phoneticPr fontId="41" type="noConversion"/>
  </si>
  <si>
    <t>商141、管152、结业</t>
    <phoneticPr fontId="41" type="noConversion"/>
  </si>
  <si>
    <t>结业</t>
    <phoneticPr fontId="41" type="noConversion"/>
  </si>
  <si>
    <t>机141、结业生</t>
    <phoneticPr fontId="41" type="noConversion"/>
  </si>
  <si>
    <t>建筑（冯萍）</t>
    <phoneticPr fontId="41" type="noConversion"/>
  </si>
  <si>
    <t>自141、自142、建电141、建电142、结业</t>
    <phoneticPr fontId="41" type="noConversion"/>
  </si>
  <si>
    <t xml:space="preserve">             大兴校区2017/2018学年第一学期开学前重考安排表（公共课及跨学院课）</t>
  </si>
  <si>
    <t>理学院（王晓虹）</t>
    <phoneticPr fontId="41" type="noConversion"/>
  </si>
  <si>
    <t>理学院（赵皓然）</t>
    <phoneticPr fontId="41" type="noConversion"/>
  </si>
  <si>
    <t>理学院（任艳荣）</t>
    <phoneticPr fontId="41" type="noConversion"/>
  </si>
  <si>
    <t>理学院（王秀芳）</t>
    <phoneticPr fontId="41" type="noConversion"/>
  </si>
  <si>
    <t>理学院（徐志洁）</t>
    <phoneticPr fontId="41" type="noConversion"/>
  </si>
  <si>
    <t>理学院（牟唯嫣）</t>
    <phoneticPr fontId="41" type="noConversion"/>
  </si>
  <si>
    <t>理学院（吕亚芹）</t>
    <phoneticPr fontId="41" type="noConversion"/>
  </si>
  <si>
    <t>理学院（马黎君）</t>
    <phoneticPr fontId="41" type="noConversion"/>
  </si>
  <si>
    <t>理学院（彭培火）</t>
    <phoneticPr fontId="41" type="noConversion"/>
  </si>
  <si>
    <t>理学院（白会娟）</t>
    <phoneticPr fontId="41" type="noConversion"/>
  </si>
  <si>
    <t>理学院（王俊平）</t>
    <phoneticPr fontId="41" type="noConversion"/>
  </si>
  <si>
    <t>理学院（宫瑞婷）</t>
    <phoneticPr fontId="41" type="noConversion"/>
  </si>
  <si>
    <t>理学院（余丽芳）</t>
    <phoneticPr fontId="41" type="noConversion"/>
  </si>
  <si>
    <t>理学院（聂传辉）</t>
    <phoneticPr fontId="41" type="noConversion"/>
  </si>
  <si>
    <t>理学院（孙立平）</t>
    <phoneticPr fontId="41" type="noConversion"/>
  </si>
  <si>
    <t>理学院（黄伟）</t>
    <phoneticPr fontId="41" type="noConversion"/>
  </si>
  <si>
    <t>理学院（徐瑞洁）</t>
    <phoneticPr fontId="41" type="noConversion"/>
  </si>
  <si>
    <t>理学院（刘晓然）</t>
    <phoneticPr fontId="41" type="noConversion"/>
  </si>
  <si>
    <t>理学院（刘晓然）</t>
    <phoneticPr fontId="41" type="noConversion"/>
  </si>
  <si>
    <t>理学院（吕大昭）</t>
    <phoneticPr fontId="41" type="noConversion"/>
  </si>
  <si>
    <t>理学院（代西武）</t>
    <phoneticPr fontId="41" type="noConversion"/>
  </si>
  <si>
    <t>理学院（张艳）</t>
    <phoneticPr fontId="41" type="noConversion"/>
  </si>
  <si>
    <t>理学院（王晓静）</t>
    <phoneticPr fontId="41" type="noConversion"/>
  </si>
  <si>
    <t>理学院（张丽萍）</t>
    <phoneticPr fontId="41" type="noConversion"/>
  </si>
  <si>
    <t>理学院（郭松柏）</t>
    <phoneticPr fontId="41" type="noConversion"/>
  </si>
  <si>
    <t>理学院（许传青）</t>
    <phoneticPr fontId="41" type="noConversion"/>
  </si>
  <si>
    <t>理学院（刘世祥）</t>
    <phoneticPr fontId="41" type="noConversion"/>
  </si>
  <si>
    <t>理学院（于健）</t>
    <phoneticPr fontId="41" type="noConversion"/>
  </si>
  <si>
    <t>环能（王宇）</t>
    <phoneticPr fontId="41" type="noConversion"/>
  </si>
  <si>
    <t>电信（张勉）</t>
    <phoneticPr fontId="41" type="noConversion"/>
  </si>
  <si>
    <t>电信（高静）</t>
    <phoneticPr fontId="41" type="noConversion"/>
  </si>
  <si>
    <t>电信（关海琳）</t>
    <phoneticPr fontId="41" type="noConversion"/>
  </si>
</sst>
</file>

<file path=xl/styles.xml><?xml version="1.0" encoding="utf-8"?>
<styleSheet xmlns="http://schemas.openxmlformats.org/spreadsheetml/2006/main">
  <fonts count="4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9"/>
      <name val="宋体  "/>
      <charset val="134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  "/>
      <family val="2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8">
    <xf numFmtId="0" fontId="0" fillId="0" borderId="0">
      <alignment vertical="center"/>
    </xf>
    <xf numFmtId="0" fontId="1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0" borderId="0" applyFont="0" applyAlignment="0">
      <alignment vertical="center"/>
    </xf>
    <xf numFmtId="0" fontId="19" fillId="0" borderId="0" applyFont="0" applyAlignment="0">
      <alignment vertical="center"/>
    </xf>
    <xf numFmtId="0" fontId="2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20" fillId="0" borderId="0">
      <alignment vertical="center"/>
    </xf>
    <xf numFmtId="0" fontId="4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36" fillId="2" borderId="5" applyNumberFormat="0" applyAlignment="0" applyProtection="0">
      <alignment vertical="center"/>
    </xf>
    <xf numFmtId="0" fontId="5" fillId="13" borderId="6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20" fillId="4" borderId="9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5" fillId="13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8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44" fillId="0" borderId="0" applyFont="0" applyAlignment="0">
      <alignment vertical="center"/>
    </xf>
    <xf numFmtId="0" fontId="44" fillId="0" borderId="0" applyFont="0" applyAlignment="0">
      <alignment vertical="center"/>
    </xf>
  </cellStyleXfs>
  <cellXfs count="74">
    <xf numFmtId="0" fontId="0" fillId="0" borderId="0" xfId="0">
      <alignment vertical="center"/>
    </xf>
    <xf numFmtId="0" fontId="42" fillId="18" borderId="10" xfId="50" applyFont="1" applyFill="1" applyBorder="1" applyAlignment="1">
      <alignment horizontal="center" vertical="center" wrapText="1"/>
    </xf>
    <xf numFmtId="0" fontId="38" fillId="18" borderId="16" xfId="1" applyFont="1" applyFill="1" applyBorder="1" applyAlignment="1">
      <alignment horizontal="center" vertical="center"/>
    </xf>
    <xf numFmtId="0" fontId="43" fillId="18" borderId="16" xfId="0" applyFont="1" applyFill="1" applyBorder="1" applyAlignment="1">
      <alignment horizontal="center" vertical="center"/>
    </xf>
    <xf numFmtId="0" fontId="1" fillId="18" borderId="0" xfId="1" applyFont="1" applyFill="1" applyAlignment="1">
      <alignment horizontal="center" vertical="center"/>
    </xf>
    <xf numFmtId="0" fontId="43" fillId="18" borderId="0" xfId="0" applyFont="1" applyFill="1">
      <alignment vertical="center"/>
    </xf>
    <xf numFmtId="0" fontId="39" fillId="18" borderId="10" xfId="1" applyFont="1" applyFill="1" applyBorder="1" applyAlignment="1">
      <alignment horizontal="center" vertical="center"/>
    </xf>
    <xf numFmtId="0" fontId="39" fillId="18" borderId="10" xfId="1" applyFont="1" applyFill="1" applyBorder="1" applyAlignment="1">
      <alignment horizontal="center" vertical="center" wrapText="1"/>
    </xf>
    <xf numFmtId="0" fontId="39" fillId="18" borderId="13" xfId="1" applyFont="1" applyFill="1" applyBorder="1" applyAlignment="1">
      <alignment horizontal="center" vertical="center" wrapText="1"/>
    </xf>
    <xf numFmtId="0" fontId="39" fillId="18" borderId="14" xfId="1" applyFont="1" applyFill="1" applyBorder="1" applyAlignment="1">
      <alignment horizontal="center" vertical="center" wrapText="1"/>
    </xf>
    <xf numFmtId="49" fontId="42" fillId="18" borderId="10" xfId="51" applyNumberFormat="1" applyFont="1" applyFill="1" applyBorder="1" applyAlignment="1">
      <alignment horizontal="center" vertical="center" wrapText="1"/>
    </xf>
    <xf numFmtId="49" fontId="42" fillId="18" borderId="11" xfId="59" applyNumberFormat="1" applyFont="1" applyFill="1" applyBorder="1" applyAlignment="1" applyProtection="1">
      <alignment horizontal="center" vertical="center"/>
      <protection locked="0"/>
    </xf>
    <xf numFmtId="0" fontId="42" fillId="18" borderId="10" xfId="51" applyNumberFormat="1" applyFont="1" applyFill="1" applyBorder="1" applyAlignment="1">
      <alignment horizontal="center" vertical="center" wrapText="1"/>
    </xf>
    <xf numFmtId="0" fontId="42" fillId="18" borderId="12" xfId="51" applyNumberFormat="1" applyFont="1" applyFill="1" applyBorder="1" applyAlignment="1">
      <alignment horizontal="center" vertical="center" wrapText="1"/>
    </xf>
    <xf numFmtId="49" fontId="42" fillId="18" borderId="17" xfId="51" applyNumberFormat="1" applyFont="1" applyFill="1" applyBorder="1" applyAlignment="1">
      <alignment horizontal="center" vertical="center" wrapText="1"/>
    </xf>
    <xf numFmtId="0" fontId="42" fillId="18" borderId="17" xfId="51" applyNumberFormat="1" applyFont="1" applyFill="1" applyBorder="1" applyAlignment="1">
      <alignment horizontal="center" vertical="center" wrapText="1"/>
    </xf>
    <xf numFmtId="0" fontId="42" fillId="18" borderId="0" xfId="59" applyFont="1" applyFill="1" applyAlignment="1">
      <alignment horizontal="center" vertical="center"/>
    </xf>
    <xf numFmtId="0" fontId="42" fillId="18" borderId="0" xfId="0" applyFont="1" applyFill="1" applyAlignment="1">
      <alignment horizontal="center" vertical="center"/>
    </xf>
    <xf numFmtId="0" fontId="42" fillId="18" borderId="12" xfId="51" applyNumberFormat="1" applyFont="1" applyFill="1" applyBorder="1" applyAlignment="1">
      <alignment horizontal="center" vertical="center" wrapText="1"/>
    </xf>
    <xf numFmtId="0" fontId="46" fillId="18" borderId="10" xfId="51" applyNumberFormat="1" applyFont="1" applyFill="1" applyBorder="1" applyAlignment="1">
      <alignment horizontal="center" vertical="center" wrapText="1"/>
    </xf>
    <xf numFmtId="0" fontId="43" fillId="18" borderId="15" xfId="0" applyFont="1" applyFill="1" applyBorder="1" applyAlignment="1">
      <alignment horizontal="center" vertical="center" wrapText="1"/>
    </xf>
    <xf numFmtId="0" fontId="46" fillId="18" borderId="15" xfId="0" applyFont="1" applyFill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vertical="center" wrapText="1"/>
    </xf>
    <xf numFmtId="0" fontId="47" fillId="18" borderId="15" xfId="0" applyFont="1" applyFill="1" applyBorder="1" applyAlignment="1">
      <alignment horizontal="center" vertical="center" wrapText="1"/>
    </xf>
    <xf numFmtId="0" fontId="42" fillId="18" borderId="17" xfId="50" applyFont="1" applyFill="1" applyBorder="1" applyAlignment="1">
      <alignment horizontal="center" vertical="center" wrapText="1"/>
    </xf>
    <xf numFmtId="0" fontId="43" fillId="18" borderId="11" xfId="0" applyFont="1" applyFill="1" applyBorder="1" applyAlignment="1">
      <alignment horizontal="center" vertical="center" wrapText="1"/>
    </xf>
    <xf numFmtId="0" fontId="47" fillId="18" borderId="11" xfId="0" applyFont="1" applyFill="1" applyBorder="1" applyAlignment="1">
      <alignment horizontal="center" vertical="center" wrapText="1"/>
    </xf>
    <xf numFmtId="0" fontId="42" fillId="18" borderId="21" xfId="51" applyNumberFormat="1" applyFont="1" applyFill="1" applyBorder="1" applyAlignment="1">
      <alignment horizontal="center" vertical="center" wrapText="1"/>
    </xf>
    <xf numFmtId="0" fontId="42" fillId="18" borderId="21" xfId="50" applyFont="1" applyFill="1" applyBorder="1" applyAlignment="1">
      <alignment horizontal="center" vertical="center" wrapText="1"/>
    </xf>
    <xf numFmtId="0" fontId="43" fillId="18" borderId="17" xfId="0" applyFont="1" applyFill="1" applyBorder="1" applyAlignment="1">
      <alignment horizontal="center" vertical="center" wrapText="1"/>
    </xf>
    <xf numFmtId="0" fontId="0" fillId="18" borderId="15" xfId="0" applyFill="1" applyBorder="1" applyAlignment="1">
      <alignment horizontal="center" vertical="center" wrapText="1"/>
    </xf>
    <xf numFmtId="0" fontId="42" fillId="18" borderId="12" xfId="50" applyFont="1" applyFill="1" applyBorder="1" applyAlignment="1">
      <alignment horizontal="center" vertical="center" wrapText="1"/>
    </xf>
    <xf numFmtId="0" fontId="0" fillId="18" borderId="11" xfId="0" applyFill="1" applyBorder="1" applyAlignment="1">
      <alignment horizontal="center" vertical="center" wrapText="1"/>
    </xf>
    <xf numFmtId="0" fontId="42" fillId="18" borderId="18" xfId="51" applyNumberFormat="1" applyFont="1" applyFill="1" applyBorder="1" applyAlignment="1">
      <alignment horizontal="center" vertical="center" wrapText="1"/>
    </xf>
    <xf numFmtId="0" fontId="43" fillId="18" borderId="19" xfId="0" applyFont="1" applyFill="1" applyBorder="1" applyAlignment="1">
      <alignment horizontal="center" vertical="center" wrapText="1"/>
    </xf>
    <xf numFmtId="49" fontId="42" fillId="18" borderId="10" xfId="59" applyNumberFormat="1" applyFont="1" applyFill="1" applyBorder="1" applyAlignment="1">
      <alignment horizontal="center" vertical="center"/>
    </xf>
    <xf numFmtId="49" fontId="42" fillId="18" borderId="10" xfId="59" applyNumberFormat="1" applyFont="1" applyFill="1" applyBorder="1" applyAlignment="1" applyProtection="1">
      <alignment horizontal="center" vertical="center"/>
      <protection locked="0"/>
    </xf>
    <xf numFmtId="0" fontId="46" fillId="18" borderId="21" xfId="51" applyNumberFormat="1" applyFont="1" applyFill="1" applyBorder="1" applyAlignment="1">
      <alignment horizontal="center" vertical="center" wrapText="1"/>
    </xf>
    <xf numFmtId="0" fontId="46" fillId="18" borderId="15" xfId="51" applyNumberFormat="1" applyFont="1" applyFill="1" applyBorder="1" applyAlignment="1">
      <alignment horizontal="center" vertical="center" wrapText="1"/>
    </xf>
    <xf numFmtId="0" fontId="46" fillId="18" borderId="11" xfId="51" applyNumberFormat="1" applyFont="1" applyFill="1" applyBorder="1" applyAlignment="1">
      <alignment horizontal="center" vertical="center" wrapText="1"/>
    </xf>
    <xf numFmtId="49" fontId="42" fillId="18" borderId="11" xfId="59" applyNumberFormat="1" applyFont="1" applyFill="1" applyBorder="1" applyAlignment="1">
      <alignment horizontal="center" vertical="center"/>
    </xf>
    <xf numFmtId="0" fontId="42" fillId="18" borderId="12" xfId="186" applyFont="1" applyFill="1" applyBorder="1" applyAlignment="1">
      <alignment horizontal="center" vertical="center" wrapText="1"/>
    </xf>
    <xf numFmtId="49" fontId="42" fillId="18" borderId="10" xfId="186" applyNumberFormat="1" applyFont="1" applyFill="1" applyBorder="1" applyAlignment="1">
      <alignment horizontal="center" vertical="center" wrapText="1"/>
    </xf>
    <xf numFmtId="49" fontId="42" fillId="18" borderId="11" xfId="144" applyNumberFormat="1" applyFont="1" applyFill="1" applyBorder="1" applyAlignment="1">
      <alignment horizontal="center" vertical="center"/>
    </xf>
    <xf numFmtId="49" fontId="42" fillId="18" borderId="11" xfId="144" applyNumberFormat="1" applyFont="1" applyFill="1" applyBorder="1" applyAlignment="1" applyProtection="1">
      <alignment horizontal="center" vertical="center"/>
      <protection locked="0"/>
    </xf>
    <xf numFmtId="0" fontId="42" fillId="18" borderId="10" xfId="186" applyFont="1" applyFill="1" applyBorder="1" applyAlignment="1">
      <alignment horizontal="center" vertical="center" wrapText="1"/>
    </xf>
    <xf numFmtId="0" fontId="42" fillId="18" borderId="15" xfId="50" applyFont="1" applyFill="1" applyBorder="1" applyAlignment="1">
      <alignment horizontal="center" vertical="center" wrapText="1"/>
    </xf>
    <xf numFmtId="0" fontId="42" fillId="18" borderId="17" xfId="186" applyFont="1" applyFill="1" applyBorder="1" applyAlignment="1">
      <alignment horizontal="center" vertical="center" wrapText="1"/>
    </xf>
    <xf numFmtId="0" fontId="42" fillId="18" borderId="15" xfId="186" applyFont="1" applyFill="1" applyBorder="1" applyAlignment="1">
      <alignment horizontal="center" vertical="center" wrapText="1"/>
    </xf>
    <xf numFmtId="0" fontId="43" fillId="18" borderId="19" xfId="0" applyFont="1" applyFill="1" applyBorder="1" applyAlignment="1">
      <alignment horizontal="center" vertical="center" wrapText="1"/>
    </xf>
    <xf numFmtId="0" fontId="42" fillId="18" borderId="18" xfId="50" applyFont="1" applyFill="1" applyBorder="1" applyAlignment="1">
      <alignment horizontal="center" vertical="center" wrapText="1"/>
    </xf>
    <xf numFmtId="0" fontId="43" fillId="18" borderId="20" xfId="0" applyFont="1" applyFill="1" applyBorder="1" applyAlignment="1">
      <alignment horizontal="center" vertical="center" wrapText="1"/>
    </xf>
    <xf numFmtId="0" fontId="46" fillId="18" borderId="12" xfId="50" applyFont="1" applyFill="1" applyBorder="1" applyAlignment="1">
      <alignment horizontal="center" vertical="center" wrapText="1"/>
    </xf>
    <xf numFmtId="0" fontId="42" fillId="18" borderId="12" xfId="59" applyFont="1" applyFill="1" applyBorder="1" applyAlignment="1">
      <alignment horizontal="center" vertical="center" wrapText="1"/>
    </xf>
    <xf numFmtId="0" fontId="43" fillId="18" borderId="11" xfId="57" applyFont="1" applyFill="1" applyBorder="1" applyAlignment="1">
      <alignment horizontal="center" vertical="center" wrapText="1"/>
    </xf>
    <xf numFmtId="0" fontId="43" fillId="18" borderId="15" xfId="57" applyFont="1" applyFill="1" applyBorder="1" applyAlignment="1">
      <alignment horizontal="center" vertical="center" wrapText="1"/>
    </xf>
    <xf numFmtId="0" fontId="42" fillId="18" borderId="12" xfId="59" applyFont="1" applyFill="1" applyBorder="1" applyAlignment="1">
      <alignment horizontal="center" vertical="center" wrapText="1"/>
    </xf>
    <xf numFmtId="0" fontId="42" fillId="18" borderId="22" xfId="50" applyFont="1" applyFill="1" applyBorder="1" applyAlignment="1">
      <alignment horizontal="center" vertical="center" wrapText="1"/>
    </xf>
    <xf numFmtId="0" fontId="46" fillId="18" borderId="12" xfId="51" applyNumberFormat="1" applyFont="1" applyFill="1" applyBorder="1" applyAlignment="1">
      <alignment horizontal="center" vertical="center" wrapText="1"/>
    </xf>
    <xf numFmtId="0" fontId="42" fillId="18" borderId="12" xfId="50" applyFont="1" applyFill="1" applyBorder="1" applyAlignment="1">
      <alignment horizontal="center" vertical="center" wrapText="1"/>
    </xf>
    <xf numFmtId="0" fontId="42" fillId="18" borderId="12" xfId="186" applyNumberFormat="1" applyFont="1" applyFill="1" applyBorder="1" applyAlignment="1">
      <alignment horizontal="center" vertical="center" wrapText="1"/>
    </xf>
    <xf numFmtId="0" fontId="42" fillId="18" borderId="15" xfId="51" applyNumberFormat="1" applyFont="1" applyFill="1" applyBorder="1" applyAlignment="1">
      <alignment horizontal="center" vertical="center" wrapText="1"/>
    </xf>
    <xf numFmtId="0" fontId="42" fillId="18" borderId="21" xfId="0" applyFont="1" applyFill="1" applyBorder="1" applyAlignment="1">
      <alignment horizontal="center" vertical="center" wrapText="1"/>
    </xf>
    <xf numFmtId="0" fontId="45" fillId="18" borderId="15" xfId="0" applyFont="1" applyFill="1" applyBorder="1" applyAlignment="1">
      <alignment horizontal="center" vertical="center" wrapText="1"/>
    </xf>
    <xf numFmtId="0" fontId="42" fillId="18" borderId="11" xfId="51" applyNumberFormat="1" applyFont="1" applyFill="1" applyBorder="1" applyAlignment="1">
      <alignment horizontal="center" vertical="center" wrapText="1"/>
    </xf>
    <xf numFmtId="0" fontId="45" fillId="18" borderId="11" xfId="0" applyFont="1" applyFill="1" applyBorder="1" applyAlignment="1">
      <alignment horizontal="center" vertical="center" wrapText="1"/>
    </xf>
    <xf numFmtId="58" fontId="42" fillId="18" borderId="10" xfId="50" applyNumberFormat="1" applyFont="1" applyFill="1" applyBorder="1" applyAlignment="1">
      <alignment horizontal="center" vertical="center" wrapText="1"/>
    </xf>
    <xf numFmtId="0" fontId="42" fillId="18" borderId="20" xfId="60" applyFont="1" applyFill="1" applyBorder="1" applyAlignment="1">
      <alignment horizontal="center" vertical="center" wrapText="1"/>
    </xf>
    <xf numFmtId="0" fontId="43" fillId="18" borderId="0" xfId="0" applyFont="1" applyFill="1" applyAlignment="1">
      <alignment vertical="center"/>
    </xf>
    <xf numFmtId="0" fontId="46" fillId="18" borderId="10" xfId="50" applyFont="1" applyFill="1" applyBorder="1" applyAlignment="1">
      <alignment horizontal="center" vertical="center" wrapText="1"/>
    </xf>
    <xf numFmtId="49" fontId="46" fillId="18" borderId="10" xfId="51" applyNumberFormat="1" applyFont="1" applyFill="1" applyBorder="1" applyAlignment="1">
      <alignment horizontal="center" vertical="center" wrapText="1"/>
    </xf>
    <xf numFmtId="0" fontId="46" fillId="18" borderId="17" xfId="50" applyFont="1" applyFill="1" applyBorder="1" applyAlignment="1">
      <alignment horizontal="center" vertical="center" wrapText="1"/>
    </xf>
    <xf numFmtId="49" fontId="46" fillId="18" borderId="17" xfId="51" applyNumberFormat="1" applyFont="1" applyFill="1" applyBorder="1" applyAlignment="1">
      <alignment horizontal="center" vertical="center" wrapText="1"/>
    </xf>
    <xf numFmtId="0" fontId="43" fillId="18" borderId="0" xfId="0" applyFont="1" applyFill="1" applyAlignment="1">
      <alignment vertical="center" wrapText="1"/>
    </xf>
  </cellXfs>
  <cellStyles count="188">
    <cellStyle name="20% - 强调文字颜色 1 2" xfId="3"/>
    <cellStyle name="20% - 强调文字颜色 1 2 2" xfId="119"/>
    <cellStyle name="20% - 强调文字颜色 1 3" xfId="2"/>
    <cellStyle name="20% - 强调文字颜色 2 2" xfId="5"/>
    <cellStyle name="20% - 强调文字颜色 2 2 2" xfId="120"/>
    <cellStyle name="20% - 强调文字颜色 2 3" xfId="4"/>
    <cellStyle name="20% - 强调文字颜色 3 2" xfId="7"/>
    <cellStyle name="20% - 强调文字颜色 3 2 2" xfId="121"/>
    <cellStyle name="20% - 强调文字颜色 3 3" xfId="6"/>
    <cellStyle name="20% - 强调文字颜色 4 2" xfId="9"/>
    <cellStyle name="20% - 强调文字颜色 4 2 2" xfId="122"/>
    <cellStyle name="20% - 强调文字颜色 4 3" xfId="8"/>
    <cellStyle name="20% - 强调文字颜色 5 2" xfId="11"/>
    <cellStyle name="20% - 强调文字颜色 5 2 2" xfId="123"/>
    <cellStyle name="20% - 强调文字颜色 5 3" xfId="10"/>
    <cellStyle name="20% - 强调文字颜色 6 2" xfId="13"/>
    <cellStyle name="20% - 强调文字颜色 6 2 2" xfId="124"/>
    <cellStyle name="20% - 强调文字颜色 6 3" xfId="12"/>
    <cellStyle name="40% - 强调文字颜色 1 2" xfId="15"/>
    <cellStyle name="40% - 强调文字颜色 1 2 2" xfId="125"/>
    <cellStyle name="40% - 强调文字颜色 1 3" xfId="14"/>
    <cellStyle name="40% - 强调文字颜色 2 2" xfId="17"/>
    <cellStyle name="40% - 强调文字颜色 2 2 2" xfId="126"/>
    <cellStyle name="40% - 强调文字颜色 2 3" xfId="16"/>
    <cellStyle name="40% - 强调文字颜色 3 2" xfId="19"/>
    <cellStyle name="40% - 强调文字颜色 3 2 2" xfId="127"/>
    <cellStyle name="40% - 强调文字颜色 3 3" xfId="18"/>
    <cellStyle name="40% - 强调文字颜色 4 2" xfId="21"/>
    <cellStyle name="40% - 强调文字颜色 4 2 2" xfId="128"/>
    <cellStyle name="40% - 强调文字颜色 4 3" xfId="20"/>
    <cellStyle name="40% - 强调文字颜色 5 2" xfId="23"/>
    <cellStyle name="40% - 强调文字颜色 5 2 2" xfId="129"/>
    <cellStyle name="40% - 强调文字颜色 5 3" xfId="22"/>
    <cellStyle name="40% - 强调文字颜色 6 2" xfId="25"/>
    <cellStyle name="40% - 强调文字颜色 6 2 2" xfId="130"/>
    <cellStyle name="40% - 强调文字颜色 6 3" xfId="24"/>
    <cellStyle name="60% - 强调文字颜色 1 2" xfId="27"/>
    <cellStyle name="60% - 强调文字颜色 1 2 2" xfId="131"/>
    <cellStyle name="60% - 强调文字颜色 1 3" xfId="26"/>
    <cellStyle name="60% - 强调文字颜色 2 2" xfId="29"/>
    <cellStyle name="60% - 强调文字颜色 2 2 2" xfId="132"/>
    <cellStyle name="60% - 强调文字颜色 2 3" xfId="28"/>
    <cellStyle name="60% - 强调文字颜色 3 2" xfId="31"/>
    <cellStyle name="60% - 强调文字颜色 3 2 2" xfId="133"/>
    <cellStyle name="60% - 强调文字颜色 3 3" xfId="30"/>
    <cellStyle name="60% - 强调文字颜色 4 2" xfId="33"/>
    <cellStyle name="60% - 强调文字颜色 4 2 2" xfId="134"/>
    <cellStyle name="60% - 强调文字颜色 4 3" xfId="32"/>
    <cellStyle name="60% - 强调文字颜色 5 2" xfId="35"/>
    <cellStyle name="60% - 强调文字颜色 5 2 2" xfId="135"/>
    <cellStyle name="60% - 强调文字颜色 5 3" xfId="34"/>
    <cellStyle name="60% - 强调文字颜色 6 2" xfId="37"/>
    <cellStyle name="60% - 强调文字颜色 6 2 2" xfId="136"/>
    <cellStyle name="60% - 强调文字颜色 6 3" xfId="36"/>
    <cellStyle name="标题 1 2" xfId="40"/>
    <cellStyle name="标题 1 2 2" xfId="137"/>
    <cellStyle name="标题 1 3" xfId="39"/>
    <cellStyle name="标题 2 2" xfId="42"/>
    <cellStyle name="标题 2 2 2" xfId="138"/>
    <cellStyle name="标题 2 3" xfId="41"/>
    <cellStyle name="标题 3 2" xfId="44"/>
    <cellStyle name="标题 3 2 2" xfId="139"/>
    <cellStyle name="标题 3 3" xfId="43"/>
    <cellStyle name="标题 4 2" xfId="46"/>
    <cellStyle name="标题 4 2 2" xfId="140"/>
    <cellStyle name="标题 4 3" xfId="45"/>
    <cellStyle name="标题 5" xfId="47"/>
    <cellStyle name="标题 5 2" xfId="141"/>
    <cellStyle name="标题 6" xfId="38"/>
    <cellStyle name="差 2" xfId="49"/>
    <cellStyle name="差 2 2" xfId="142"/>
    <cellStyle name="差 3" xfId="48"/>
    <cellStyle name="常规" xfId="0" builtinId="0"/>
    <cellStyle name="常规 2" xfId="50"/>
    <cellStyle name="常规 2 2" xfId="51"/>
    <cellStyle name="常规 2 2 2" xfId="186"/>
    <cellStyle name="常规 2 3" xfId="187"/>
    <cellStyle name="常规 3" xfId="52"/>
    <cellStyle name="常规 3 2" xfId="143"/>
    <cellStyle name="常规 4" xfId="53"/>
    <cellStyle name="常规 4 2" xfId="54"/>
    <cellStyle name="常规 4 3" xfId="55"/>
    <cellStyle name="常规 4 4" xfId="56"/>
    <cellStyle name="常规 5" xfId="57"/>
    <cellStyle name="常规 6" xfId="58"/>
    <cellStyle name="常规 7" xfId="59"/>
    <cellStyle name="常规 7 2" xfId="144"/>
    <cellStyle name="常规 8" xfId="60"/>
    <cellStyle name="常规 9" xfId="1"/>
    <cellStyle name="好 2" xfId="62"/>
    <cellStyle name="好 2 2" xfId="145"/>
    <cellStyle name="好 3" xfId="61"/>
    <cellStyle name="汇总 2" xfId="64"/>
    <cellStyle name="汇总 2 2" xfId="65"/>
    <cellStyle name="汇总 2 2 2" xfId="147"/>
    <cellStyle name="汇总 2 3" xfId="66"/>
    <cellStyle name="汇总 2 3 2" xfId="148"/>
    <cellStyle name="汇总 2 4" xfId="67"/>
    <cellStyle name="汇总 2 4 2" xfId="149"/>
    <cellStyle name="汇总 2 5" xfId="146"/>
    <cellStyle name="汇总 3" xfId="68"/>
    <cellStyle name="汇总 3 2" xfId="150"/>
    <cellStyle name="汇总 4" xfId="69"/>
    <cellStyle name="汇总 4 2" xfId="151"/>
    <cellStyle name="汇总 5" xfId="70"/>
    <cellStyle name="汇总 5 2" xfId="152"/>
    <cellStyle name="汇总 6" xfId="63"/>
    <cellStyle name="计算 2" xfId="72"/>
    <cellStyle name="计算 2 2" xfId="73"/>
    <cellStyle name="计算 2 2 2" xfId="154"/>
    <cellStyle name="计算 2 3" xfId="74"/>
    <cellStyle name="计算 2 3 2" xfId="155"/>
    <cellStyle name="计算 2 4" xfId="75"/>
    <cellStyle name="计算 2 4 2" xfId="156"/>
    <cellStyle name="计算 2 5" xfId="153"/>
    <cellStyle name="计算 3" xfId="76"/>
    <cellStyle name="计算 3 2" xfId="157"/>
    <cellStyle name="计算 4" xfId="77"/>
    <cellStyle name="计算 4 2" xfId="158"/>
    <cellStyle name="计算 5" xfId="78"/>
    <cellStyle name="计算 5 2" xfId="159"/>
    <cellStyle name="计算 6" xfId="71"/>
    <cellStyle name="检查单元格 2" xfId="80"/>
    <cellStyle name="检查单元格 2 2" xfId="160"/>
    <cellStyle name="检查单元格 3" xfId="79"/>
    <cellStyle name="解释性文本 2" xfId="82"/>
    <cellStyle name="解释性文本 2 2" xfId="161"/>
    <cellStyle name="解释性文本 3" xfId="81"/>
    <cellStyle name="警告文本 2" xfId="84"/>
    <cellStyle name="警告文本 2 2" xfId="162"/>
    <cellStyle name="警告文本 3" xfId="83"/>
    <cellStyle name="链接单元格 2" xfId="86"/>
    <cellStyle name="链接单元格 2 2" xfId="163"/>
    <cellStyle name="链接单元格 3" xfId="85"/>
    <cellStyle name="强调文字颜色 1 2" xfId="88"/>
    <cellStyle name="强调文字颜色 1 2 2" xfId="164"/>
    <cellStyle name="强调文字颜色 1 3" xfId="87"/>
    <cellStyle name="强调文字颜色 2 2" xfId="90"/>
    <cellStyle name="强调文字颜色 2 2 2" xfId="165"/>
    <cellStyle name="强调文字颜色 2 3" xfId="89"/>
    <cellStyle name="强调文字颜色 3 2" xfId="92"/>
    <cellStyle name="强调文字颜色 3 2 2" xfId="166"/>
    <cellStyle name="强调文字颜色 3 3" xfId="91"/>
    <cellStyle name="强调文字颜色 4 2" xfId="94"/>
    <cellStyle name="强调文字颜色 4 2 2" xfId="167"/>
    <cellStyle name="强调文字颜色 4 3" xfId="93"/>
    <cellStyle name="强调文字颜色 5 2" xfId="96"/>
    <cellStyle name="强调文字颜色 5 2 2" xfId="168"/>
    <cellStyle name="强调文字颜色 5 3" xfId="95"/>
    <cellStyle name="强调文字颜色 6 2" xfId="98"/>
    <cellStyle name="强调文字颜色 6 2 2" xfId="169"/>
    <cellStyle name="强调文字颜色 6 3" xfId="97"/>
    <cellStyle name="适中 2" xfId="100"/>
    <cellStyle name="适中 2 2" xfId="170"/>
    <cellStyle name="适中 3" xfId="99"/>
    <cellStyle name="输出 2" xfId="102"/>
    <cellStyle name="输出 2 2" xfId="171"/>
    <cellStyle name="输出 3" xfId="101"/>
    <cellStyle name="输入 2" xfId="104"/>
    <cellStyle name="输入 2 2" xfId="105"/>
    <cellStyle name="输入 2 2 2" xfId="173"/>
    <cellStyle name="输入 2 3" xfId="106"/>
    <cellStyle name="输入 2 3 2" xfId="174"/>
    <cellStyle name="输入 2 4" xfId="107"/>
    <cellStyle name="输入 2 4 2" xfId="175"/>
    <cellStyle name="输入 2 5" xfId="172"/>
    <cellStyle name="输入 3" xfId="108"/>
    <cellStyle name="输入 3 2" xfId="176"/>
    <cellStyle name="输入 4" xfId="109"/>
    <cellStyle name="输入 4 2" xfId="177"/>
    <cellStyle name="输入 5" xfId="110"/>
    <cellStyle name="输入 5 2" xfId="178"/>
    <cellStyle name="输入 6" xfId="103"/>
    <cellStyle name="注释 2" xfId="112"/>
    <cellStyle name="注释 2 2" xfId="113"/>
    <cellStyle name="注释 2 2 2" xfId="180"/>
    <cellStyle name="注释 2 3" xfId="114"/>
    <cellStyle name="注释 2 3 2" xfId="181"/>
    <cellStyle name="注释 2 4" xfId="115"/>
    <cellStyle name="注释 2 4 2" xfId="182"/>
    <cellStyle name="注释 2 5" xfId="179"/>
    <cellStyle name="注释 3" xfId="116"/>
    <cellStyle name="注释 3 2" xfId="183"/>
    <cellStyle name="注释 4" xfId="117"/>
    <cellStyle name="注释 4 2" xfId="184"/>
    <cellStyle name="注释 5" xfId="118"/>
    <cellStyle name="注释 5 2" xfId="185"/>
    <cellStyle name="注释 6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S132"/>
  <sheetViews>
    <sheetView tabSelected="1" workbookViewId="0">
      <selection activeCell="J2" sqref="J2"/>
    </sheetView>
  </sheetViews>
  <sheetFormatPr defaultRowHeight="30" customHeight="1"/>
  <cols>
    <col min="1" max="1" width="3.75" style="5" bestFit="1" customWidth="1"/>
    <col min="2" max="2" width="6.75" style="5" bestFit="1" customWidth="1"/>
    <col min="3" max="3" width="0" style="5" hidden="1" customWidth="1"/>
    <col min="4" max="4" width="6" style="5" bestFit="1" customWidth="1"/>
    <col min="5" max="5" width="10.5" style="5" bestFit="1" customWidth="1"/>
    <col min="6" max="6" width="17.25" style="73" bestFit="1" customWidth="1"/>
    <col min="7" max="7" width="11.375" style="5" bestFit="1" customWidth="1"/>
    <col min="8" max="8" width="10.5" style="5" bestFit="1" customWidth="1"/>
    <col min="9" max="9" width="10.25" style="5" bestFit="1" customWidth="1"/>
    <col min="10" max="10" width="17" style="5" customWidth="1"/>
    <col min="11" max="11" width="6.75" style="5" bestFit="1" customWidth="1"/>
    <col min="12" max="12" width="11.5" style="5" customWidth="1"/>
    <col min="13" max="13" width="5.625" style="68" customWidth="1"/>
    <col min="14" max="14" width="7" style="73" customWidth="1"/>
    <col min="15" max="15" width="7.125" style="73" customWidth="1"/>
    <col min="16" max="16" width="10.5" style="5" bestFit="1" customWidth="1"/>
    <col min="17" max="17" width="6" style="5" bestFit="1" customWidth="1"/>
    <col min="18" max="16384" width="9" style="5"/>
  </cols>
  <sheetData>
    <row r="1" spans="1:201" ht="30" customHeight="1">
      <c r="A1" s="2" t="s">
        <v>480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</row>
    <row r="2" spans="1:201" ht="48">
      <c r="A2" s="7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9" t="s">
        <v>10</v>
      </c>
      <c r="L2" s="9" t="s">
        <v>11</v>
      </c>
      <c r="M2" s="7" t="s">
        <v>12</v>
      </c>
      <c r="N2" s="7" t="s">
        <v>13</v>
      </c>
      <c r="O2" s="7" t="s">
        <v>14</v>
      </c>
      <c r="P2" s="6" t="s">
        <v>15</v>
      </c>
      <c r="Q2" s="6" t="s">
        <v>16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</row>
    <row r="3" spans="1:201" s="17" customFormat="1" ht="30" hidden="1" customHeight="1">
      <c r="A3" s="10" t="s">
        <v>17</v>
      </c>
      <c r="B3" s="10" t="s">
        <v>18</v>
      </c>
      <c r="C3" s="10" t="s">
        <v>19</v>
      </c>
      <c r="D3" s="11" t="s">
        <v>20</v>
      </c>
      <c r="E3" s="11" t="s">
        <v>21</v>
      </c>
      <c r="F3" s="12" t="s">
        <v>22</v>
      </c>
      <c r="G3" s="13" t="s">
        <v>379</v>
      </c>
      <c r="H3" s="10" t="s">
        <v>24</v>
      </c>
      <c r="I3" s="12">
        <v>4</v>
      </c>
      <c r="J3" s="10" t="s">
        <v>25</v>
      </c>
      <c r="K3" s="12">
        <v>0</v>
      </c>
      <c r="L3" s="14"/>
      <c r="M3" s="13">
        <f>SUM(I3:K3)</f>
        <v>4</v>
      </c>
      <c r="N3" s="12" t="s">
        <v>478</v>
      </c>
      <c r="O3" s="15"/>
      <c r="P3" s="10" t="s">
        <v>26</v>
      </c>
      <c r="Q3" s="12" t="s">
        <v>376</v>
      </c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</row>
    <row r="4" spans="1:201" s="17" customFormat="1" ht="30" customHeight="1">
      <c r="A4" s="10" t="s">
        <v>430</v>
      </c>
      <c r="B4" s="10" t="s">
        <v>18</v>
      </c>
      <c r="C4" s="10" t="s">
        <v>19</v>
      </c>
      <c r="D4" s="11" t="s">
        <v>20</v>
      </c>
      <c r="E4" s="11" t="s">
        <v>21</v>
      </c>
      <c r="F4" s="12" t="s">
        <v>31</v>
      </c>
      <c r="G4" s="18" t="s">
        <v>359</v>
      </c>
      <c r="H4" s="10" t="s">
        <v>28</v>
      </c>
      <c r="I4" s="12">
        <v>2</v>
      </c>
      <c r="J4" s="10" t="s">
        <v>32</v>
      </c>
      <c r="K4" s="12">
        <v>0</v>
      </c>
      <c r="L4" s="14"/>
      <c r="M4" s="18">
        <f>SUM(I4:K8)</f>
        <v>65</v>
      </c>
      <c r="N4" s="19" t="s">
        <v>510</v>
      </c>
      <c r="O4" s="15"/>
      <c r="P4" s="10" t="s">
        <v>27</v>
      </c>
      <c r="Q4" s="12" t="s">
        <v>376</v>
      </c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</row>
    <row r="5" spans="1:201" s="17" customFormat="1" ht="30" customHeight="1">
      <c r="A5" s="10" t="s">
        <v>431</v>
      </c>
      <c r="B5" s="10" t="s">
        <v>18</v>
      </c>
      <c r="C5" s="10" t="s">
        <v>19</v>
      </c>
      <c r="D5" s="11" t="s">
        <v>20</v>
      </c>
      <c r="E5" s="11" t="s">
        <v>21</v>
      </c>
      <c r="F5" s="1" t="s">
        <v>34</v>
      </c>
      <c r="G5" s="20" t="str">
        <f t="shared" ref="G5:G8" si="0">G4</f>
        <v>基础楼A座-447</v>
      </c>
      <c r="H5" s="1" t="s">
        <v>35</v>
      </c>
      <c r="I5" s="1">
        <v>1</v>
      </c>
      <c r="J5" s="10" t="s">
        <v>36</v>
      </c>
      <c r="K5" s="1">
        <v>8</v>
      </c>
      <c r="L5" s="1" t="s">
        <v>37</v>
      </c>
      <c r="M5" s="20">
        <f t="shared" ref="M5:M7" si="1">M4</f>
        <v>65</v>
      </c>
      <c r="N5" s="21" t="s">
        <v>393</v>
      </c>
      <c r="O5" s="22" t="s">
        <v>404</v>
      </c>
      <c r="P5" s="1" t="s">
        <v>27</v>
      </c>
      <c r="Q5" s="12" t="s">
        <v>376</v>
      </c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</row>
    <row r="6" spans="1:201" s="17" customFormat="1" ht="30" customHeight="1">
      <c r="A6" s="10" t="s">
        <v>432</v>
      </c>
      <c r="B6" s="10" t="s">
        <v>18</v>
      </c>
      <c r="C6" s="10" t="s">
        <v>19</v>
      </c>
      <c r="D6" s="11" t="s">
        <v>20</v>
      </c>
      <c r="E6" s="11" t="s">
        <v>21</v>
      </c>
      <c r="F6" s="1" t="s">
        <v>34</v>
      </c>
      <c r="G6" s="20" t="str">
        <f t="shared" si="0"/>
        <v>基础楼A座-447</v>
      </c>
      <c r="H6" s="1" t="s">
        <v>39</v>
      </c>
      <c r="I6" s="1">
        <v>16</v>
      </c>
      <c r="J6" s="1" t="s">
        <v>40</v>
      </c>
      <c r="K6" s="1">
        <v>31</v>
      </c>
      <c r="L6" s="1" t="s">
        <v>41</v>
      </c>
      <c r="M6" s="20">
        <f t="shared" si="1"/>
        <v>65</v>
      </c>
      <c r="N6" s="23"/>
      <c r="O6" s="20"/>
      <c r="P6" s="1" t="s">
        <v>27</v>
      </c>
      <c r="Q6" s="12" t="s">
        <v>376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</row>
    <row r="7" spans="1:201" s="17" customFormat="1" ht="30" customHeight="1">
      <c r="A7" s="10" t="s">
        <v>226</v>
      </c>
      <c r="B7" s="10" t="s">
        <v>18</v>
      </c>
      <c r="C7" s="10" t="s">
        <v>19</v>
      </c>
      <c r="D7" s="11" t="s">
        <v>20</v>
      </c>
      <c r="E7" s="11" t="s">
        <v>21</v>
      </c>
      <c r="F7" s="1" t="s">
        <v>34</v>
      </c>
      <c r="G7" s="20" t="str">
        <f t="shared" si="0"/>
        <v>基础楼A座-447</v>
      </c>
      <c r="H7" s="1" t="s">
        <v>24</v>
      </c>
      <c r="I7" s="1">
        <v>0</v>
      </c>
      <c r="J7" s="24"/>
      <c r="K7" s="1">
        <v>1</v>
      </c>
      <c r="L7" s="1" t="s">
        <v>43</v>
      </c>
      <c r="M7" s="20">
        <f t="shared" si="1"/>
        <v>65</v>
      </c>
      <c r="N7" s="23"/>
      <c r="O7" s="20"/>
      <c r="P7" s="1" t="s">
        <v>27</v>
      </c>
      <c r="Q7" s="12" t="s">
        <v>376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</row>
    <row r="8" spans="1:201" s="17" customFormat="1" ht="30" customHeight="1">
      <c r="A8" s="10" t="s">
        <v>100</v>
      </c>
      <c r="B8" s="10" t="s">
        <v>18</v>
      </c>
      <c r="C8" s="10" t="s">
        <v>19</v>
      </c>
      <c r="D8" s="11" t="s">
        <v>20</v>
      </c>
      <c r="E8" s="11" t="s">
        <v>21</v>
      </c>
      <c r="F8" s="12" t="s">
        <v>34</v>
      </c>
      <c r="G8" s="25" t="str">
        <f t="shared" si="0"/>
        <v>基础楼A座-447</v>
      </c>
      <c r="H8" s="10" t="s">
        <v>28</v>
      </c>
      <c r="I8" s="12">
        <v>6</v>
      </c>
      <c r="J8" s="10" t="s">
        <v>45</v>
      </c>
      <c r="K8" s="12">
        <v>0</v>
      </c>
      <c r="L8" s="15"/>
      <c r="M8" s="25">
        <f t="shared" ref="M8" si="2">M7</f>
        <v>65</v>
      </c>
      <c r="N8" s="26"/>
      <c r="O8" s="25"/>
      <c r="P8" s="10" t="s">
        <v>27</v>
      </c>
      <c r="Q8" s="12" t="s">
        <v>376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</row>
    <row r="9" spans="1:201" s="17" customFormat="1" ht="30" hidden="1" customHeight="1">
      <c r="A9" s="10" t="s">
        <v>80</v>
      </c>
      <c r="B9" s="10" t="s">
        <v>18</v>
      </c>
      <c r="C9" s="10" t="s">
        <v>19</v>
      </c>
      <c r="D9" s="11" t="s">
        <v>20</v>
      </c>
      <c r="E9" s="11" t="s">
        <v>21</v>
      </c>
      <c r="F9" s="1" t="s">
        <v>471</v>
      </c>
      <c r="G9" s="27" t="s">
        <v>472</v>
      </c>
      <c r="H9" s="1" t="s">
        <v>24</v>
      </c>
      <c r="I9" s="1">
        <v>1</v>
      </c>
      <c r="J9" s="1" t="s">
        <v>470</v>
      </c>
      <c r="K9" s="1">
        <v>0</v>
      </c>
      <c r="L9" s="24"/>
      <c r="M9" s="28">
        <f>SUM(I9:K11)</f>
        <v>69</v>
      </c>
      <c r="N9" s="27" t="s">
        <v>481</v>
      </c>
      <c r="O9" s="29"/>
      <c r="P9" s="1" t="s">
        <v>50</v>
      </c>
      <c r="Q9" s="12" t="s">
        <v>375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</row>
    <row r="10" spans="1:201" s="17" customFormat="1" ht="30" hidden="1" customHeight="1">
      <c r="A10" s="10" t="s">
        <v>80</v>
      </c>
      <c r="B10" s="10" t="s">
        <v>18</v>
      </c>
      <c r="C10" s="10" t="s">
        <v>19</v>
      </c>
      <c r="D10" s="11" t="s">
        <v>20</v>
      </c>
      <c r="E10" s="11" t="s">
        <v>21</v>
      </c>
      <c r="F10" s="1" t="s">
        <v>47</v>
      </c>
      <c r="G10" s="20"/>
      <c r="H10" s="1" t="s">
        <v>24</v>
      </c>
      <c r="I10" s="1">
        <v>21</v>
      </c>
      <c r="J10" s="1" t="s">
        <v>48</v>
      </c>
      <c r="K10" s="1">
        <v>30</v>
      </c>
      <c r="L10" s="1" t="s">
        <v>49</v>
      </c>
      <c r="M10" s="20"/>
      <c r="N10" s="30"/>
      <c r="O10" s="31" t="s">
        <v>462</v>
      </c>
      <c r="P10" s="1" t="s">
        <v>50</v>
      </c>
      <c r="Q10" s="12" t="s">
        <v>376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</row>
    <row r="11" spans="1:201" s="17" customFormat="1" ht="30" hidden="1" customHeight="1">
      <c r="A11" s="10" t="s">
        <v>86</v>
      </c>
      <c r="B11" s="10" t="s">
        <v>18</v>
      </c>
      <c r="C11" s="10" t="s">
        <v>19</v>
      </c>
      <c r="D11" s="11" t="s">
        <v>20</v>
      </c>
      <c r="E11" s="11" t="s">
        <v>21</v>
      </c>
      <c r="F11" s="12" t="s">
        <v>47</v>
      </c>
      <c r="G11" s="25"/>
      <c r="H11" s="10" t="s">
        <v>35</v>
      </c>
      <c r="I11" s="12">
        <v>17</v>
      </c>
      <c r="J11" s="12" t="s">
        <v>52</v>
      </c>
      <c r="K11" s="12">
        <v>0</v>
      </c>
      <c r="L11" s="14"/>
      <c r="M11" s="25"/>
      <c r="N11" s="32"/>
      <c r="O11" s="25"/>
      <c r="P11" s="10" t="s">
        <v>50</v>
      </c>
      <c r="Q11" s="12" t="s">
        <v>376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</row>
    <row r="12" spans="1:201" s="17" customFormat="1" ht="30" hidden="1" customHeight="1">
      <c r="A12" s="10" t="s">
        <v>61</v>
      </c>
      <c r="B12" s="10" t="s">
        <v>18</v>
      </c>
      <c r="C12" s="10" t="s">
        <v>19</v>
      </c>
      <c r="D12" s="11" t="s">
        <v>20</v>
      </c>
      <c r="E12" s="11" t="s">
        <v>21</v>
      </c>
      <c r="F12" s="12" t="s">
        <v>54</v>
      </c>
      <c r="G12" s="18" t="s">
        <v>360</v>
      </c>
      <c r="H12" s="10" t="s">
        <v>28</v>
      </c>
      <c r="I12" s="12">
        <v>3</v>
      </c>
      <c r="J12" s="12" t="s">
        <v>55</v>
      </c>
      <c r="K12" s="12">
        <v>0</v>
      </c>
      <c r="L12" s="14"/>
      <c r="M12" s="18">
        <f>SUM(I12:K13)</f>
        <v>20</v>
      </c>
      <c r="N12" s="18" t="s">
        <v>482</v>
      </c>
      <c r="O12" s="33"/>
      <c r="P12" s="10" t="s">
        <v>50</v>
      </c>
      <c r="Q12" s="12" t="s">
        <v>376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</row>
    <row r="13" spans="1:201" s="17" customFormat="1" ht="30" hidden="1" customHeight="1">
      <c r="A13" s="10" t="s">
        <v>120</v>
      </c>
      <c r="B13" s="10" t="s">
        <v>18</v>
      </c>
      <c r="C13" s="10" t="s">
        <v>19</v>
      </c>
      <c r="D13" s="11" t="s">
        <v>20</v>
      </c>
      <c r="E13" s="11" t="s">
        <v>21</v>
      </c>
      <c r="F13" s="1" t="s">
        <v>54</v>
      </c>
      <c r="G13" s="25" t="str">
        <f>G12</f>
        <v>基础楼A座-311</v>
      </c>
      <c r="H13" s="1" t="s">
        <v>39</v>
      </c>
      <c r="I13" s="1">
        <v>0</v>
      </c>
      <c r="J13" s="24"/>
      <c r="K13" s="1">
        <v>17</v>
      </c>
      <c r="L13" s="1" t="s">
        <v>57</v>
      </c>
      <c r="M13" s="25">
        <f>M12</f>
        <v>20</v>
      </c>
      <c r="N13" s="25" t="s">
        <v>366</v>
      </c>
      <c r="O13" s="34"/>
      <c r="P13" s="1" t="s">
        <v>50</v>
      </c>
      <c r="Q13" s="12" t="s">
        <v>376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</row>
    <row r="14" spans="1:201" s="17" customFormat="1" ht="30" hidden="1" customHeight="1">
      <c r="A14" s="10" t="s">
        <v>124</v>
      </c>
      <c r="B14" s="10" t="s">
        <v>18</v>
      </c>
      <c r="C14" s="10" t="s">
        <v>19</v>
      </c>
      <c r="D14" s="11" t="s">
        <v>20</v>
      </c>
      <c r="E14" s="11" t="s">
        <v>21</v>
      </c>
      <c r="F14" s="1" t="s">
        <v>58</v>
      </c>
      <c r="G14" s="1" t="s">
        <v>361</v>
      </c>
      <c r="H14" s="1" t="s">
        <v>35</v>
      </c>
      <c r="I14" s="1">
        <v>0</v>
      </c>
      <c r="J14" s="24"/>
      <c r="K14" s="1">
        <v>13</v>
      </c>
      <c r="L14" s="1" t="s">
        <v>59</v>
      </c>
      <c r="M14" s="12">
        <f t="shared" ref="M14:M24" si="3">SUM(I14,K14)</f>
        <v>13</v>
      </c>
      <c r="N14" s="1" t="s">
        <v>425</v>
      </c>
      <c r="O14" s="24"/>
      <c r="P14" s="1" t="s">
        <v>60</v>
      </c>
      <c r="Q14" s="12" t="s">
        <v>376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</row>
    <row r="15" spans="1:201" s="17" customFormat="1" ht="30" customHeight="1">
      <c r="A15" s="10" t="s">
        <v>196</v>
      </c>
      <c r="B15" s="10" t="s">
        <v>18</v>
      </c>
      <c r="C15" s="10" t="s">
        <v>19</v>
      </c>
      <c r="D15" s="35" t="s">
        <v>62</v>
      </c>
      <c r="E15" s="36" t="s">
        <v>63</v>
      </c>
      <c r="F15" s="12" t="s">
        <v>68</v>
      </c>
      <c r="G15" s="28" t="s">
        <v>428</v>
      </c>
      <c r="H15" s="10" t="s">
        <v>28</v>
      </c>
      <c r="I15" s="12">
        <v>25</v>
      </c>
      <c r="J15" s="10" t="s">
        <v>69</v>
      </c>
      <c r="K15" s="12">
        <v>0</v>
      </c>
      <c r="L15" s="14"/>
      <c r="M15" s="28">
        <f>SUM(I15:K16)</f>
        <v>29</v>
      </c>
      <c r="N15" s="37" t="s">
        <v>394</v>
      </c>
      <c r="O15" s="15"/>
      <c r="P15" s="10" t="s">
        <v>27</v>
      </c>
      <c r="Q15" s="12" t="s">
        <v>376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</row>
    <row r="16" spans="1:201" s="17" customFormat="1" ht="30" customHeight="1">
      <c r="A16" s="10" t="s">
        <v>196</v>
      </c>
      <c r="B16" s="10" t="s">
        <v>18</v>
      </c>
      <c r="C16" s="10" t="s">
        <v>19</v>
      </c>
      <c r="D16" s="35" t="s">
        <v>62</v>
      </c>
      <c r="E16" s="36" t="s">
        <v>63</v>
      </c>
      <c r="F16" s="12" t="s">
        <v>68</v>
      </c>
      <c r="G16" s="25"/>
      <c r="H16" s="10" t="s">
        <v>469</v>
      </c>
      <c r="I16" s="12">
        <v>4</v>
      </c>
      <c r="J16" s="10" t="s">
        <v>470</v>
      </c>
      <c r="K16" s="12">
        <v>0</v>
      </c>
      <c r="L16" s="14"/>
      <c r="M16" s="25">
        <f>SUM(I16:K16)</f>
        <v>4</v>
      </c>
      <c r="N16" s="26"/>
      <c r="O16" s="15"/>
      <c r="P16" s="10" t="s">
        <v>27</v>
      </c>
      <c r="Q16" s="12" t="s">
        <v>375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</row>
    <row r="17" spans="1:201" s="17" customFormat="1" ht="30" customHeight="1">
      <c r="A17" s="10" t="s">
        <v>103</v>
      </c>
      <c r="B17" s="10" t="s">
        <v>18</v>
      </c>
      <c r="C17" s="10" t="s">
        <v>19</v>
      </c>
      <c r="D17" s="35" t="s">
        <v>62</v>
      </c>
      <c r="E17" s="36" t="s">
        <v>63</v>
      </c>
      <c r="F17" s="12" t="s">
        <v>70</v>
      </c>
      <c r="G17" s="18" t="s">
        <v>358</v>
      </c>
      <c r="H17" s="10" t="s">
        <v>28</v>
      </c>
      <c r="I17" s="12">
        <v>3</v>
      </c>
      <c r="J17" s="10" t="s">
        <v>32</v>
      </c>
      <c r="K17" s="12">
        <v>0</v>
      </c>
      <c r="L17" s="15"/>
      <c r="M17" s="18">
        <f>SUM(I17:K19)</f>
        <v>11</v>
      </c>
      <c r="N17" s="37" t="s">
        <v>395</v>
      </c>
      <c r="O17" s="33"/>
      <c r="P17" s="10" t="s">
        <v>27</v>
      </c>
      <c r="Q17" s="12" t="s">
        <v>376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</row>
    <row r="18" spans="1:201" s="17" customFormat="1" ht="30" customHeight="1">
      <c r="A18" s="10" t="s">
        <v>64</v>
      </c>
      <c r="B18" s="10" t="s">
        <v>18</v>
      </c>
      <c r="C18" s="10" t="s">
        <v>19</v>
      </c>
      <c r="D18" s="35" t="s">
        <v>62</v>
      </c>
      <c r="E18" s="36" t="s">
        <v>63</v>
      </c>
      <c r="F18" s="12" t="s">
        <v>70</v>
      </c>
      <c r="G18" s="20" t="str">
        <f t="shared" ref="G18:G19" si="4">G17</f>
        <v>基础楼A座-308</v>
      </c>
      <c r="H18" s="10" t="s">
        <v>35</v>
      </c>
      <c r="I18" s="12">
        <v>3</v>
      </c>
      <c r="J18" s="12" t="s">
        <v>72</v>
      </c>
      <c r="K18" s="12">
        <v>0</v>
      </c>
      <c r="L18" s="14"/>
      <c r="M18" s="20">
        <f t="shared" ref="M18:M19" si="5">M17</f>
        <v>11</v>
      </c>
      <c r="N18" s="38"/>
      <c r="O18" s="34"/>
      <c r="P18" s="10" t="s">
        <v>27</v>
      </c>
      <c r="Q18" s="12" t="s">
        <v>376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</row>
    <row r="19" spans="1:201" s="17" customFormat="1" ht="30" customHeight="1">
      <c r="A19" s="10" t="s">
        <v>433</v>
      </c>
      <c r="B19" s="10" t="s">
        <v>18</v>
      </c>
      <c r="C19" s="10" t="s">
        <v>19</v>
      </c>
      <c r="D19" s="35" t="s">
        <v>62</v>
      </c>
      <c r="E19" s="36" t="s">
        <v>63</v>
      </c>
      <c r="F19" s="12" t="s">
        <v>74</v>
      </c>
      <c r="G19" s="25" t="str">
        <f t="shared" si="4"/>
        <v>基础楼A座-308</v>
      </c>
      <c r="H19" s="10" t="s">
        <v>35</v>
      </c>
      <c r="I19" s="12">
        <v>5</v>
      </c>
      <c r="J19" s="10" t="s">
        <v>75</v>
      </c>
      <c r="K19" s="12">
        <v>0</v>
      </c>
      <c r="L19" s="14"/>
      <c r="M19" s="25">
        <f t="shared" si="5"/>
        <v>11</v>
      </c>
      <c r="N19" s="39"/>
      <c r="O19" s="15"/>
      <c r="P19" s="10" t="s">
        <v>27</v>
      </c>
      <c r="Q19" s="12" t="s">
        <v>376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</row>
    <row r="20" spans="1:201" s="17" customFormat="1" ht="30" hidden="1" customHeight="1">
      <c r="A20" s="10" t="s">
        <v>29</v>
      </c>
      <c r="B20" s="10" t="s">
        <v>18</v>
      </c>
      <c r="C20" s="10" t="s">
        <v>19</v>
      </c>
      <c r="D20" s="40" t="s">
        <v>81</v>
      </c>
      <c r="E20" s="11" t="s">
        <v>82</v>
      </c>
      <c r="F20" s="1" t="s">
        <v>83</v>
      </c>
      <c r="G20" s="31" t="s">
        <v>360</v>
      </c>
      <c r="H20" s="1" t="s">
        <v>35</v>
      </c>
      <c r="I20" s="1">
        <v>3</v>
      </c>
      <c r="J20" s="1" t="s">
        <v>72</v>
      </c>
      <c r="K20" s="1">
        <v>14</v>
      </c>
      <c r="L20" s="1" t="s">
        <v>79</v>
      </c>
      <c r="M20" s="31">
        <f>SUM(I20:K23)</f>
        <v>35</v>
      </c>
      <c r="N20" s="41" t="s">
        <v>452</v>
      </c>
      <c r="O20" s="31" t="s">
        <v>463</v>
      </c>
      <c r="P20" s="1" t="s">
        <v>448</v>
      </c>
      <c r="Q20" s="1" t="s">
        <v>450</v>
      </c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</row>
    <row r="21" spans="1:201" s="17" customFormat="1" ht="30" hidden="1" customHeight="1">
      <c r="A21" s="42"/>
      <c r="B21" s="42" t="s">
        <v>18</v>
      </c>
      <c r="C21" s="42" t="s">
        <v>19</v>
      </c>
      <c r="D21" s="43" t="s">
        <v>81</v>
      </c>
      <c r="E21" s="44" t="s">
        <v>82</v>
      </c>
      <c r="F21" s="45" t="s">
        <v>83</v>
      </c>
      <c r="G21" s="46"/>
      <c r="H21" s="42" t="s">
        <v>24</v>
      </c>
      <c r="I21" s="45">
        <v>0</v>
      </c>
      <c r="J21" s="47"/>
      <c r="K21" s="45">
        <v>2</v>
      </c>
      <c r="L21" s="45" t="s">
        <v>446</v>
      </c>
      <c r="M21" s="46"/>
      <c r="N21" s="48"/>
      <c r="O21" s="46"/>
      <c r="P21" s="1" t="s">
        <v>449</v>
      </c>
      <c r="Q21" s="1" t="s">
        <v>451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</row>
    <row r="22" spans="1:201" s="17" customFormat="1" ht="30" hidden="1" customHeight="1">
      <c r="A22" s="10" t="s">
        <v>126</v>
      </c>
      <c r="B22" s="10" t="s">
        <v>18</v>
      </c>
      <c r="C22" s="10" t="s">
        <v>19</v>
      </c>
      <c r="D22" s="40" t="s">
        <v>81</v>
      </c>
      <c r="E22" s="11" t="s">
        <v>82</v>
      </c>
      <c r="F22" s="1" t="s">
        <v>83</v>
      </c>
      <c r="G22" s="20"/>
      <c r="H22" s="1" t="s">
        <v>28</v>
      </c>
      <c r="I22" s="1">
        <v>1</v>
      </c>
      <c r="J22" s="10" t="s">
        <v>32</v>
      </c>
      <c r="K22" s="45">
        <v>13</v>
      </c>
      <c r="L22" s="45" t="s">
        <v>447</v>
      </c>
      <c r="M22" s="20">
        <f t="shared" ref="M22" si="6">M20</f>
        <v>35</v>
      </c>
      <c r="N22" s="20"/>
      <c r="O22" s="25"/>
      <c r="P22" s="1" t="s">
        <v>371</v>
      </c>
      <c r="Q22" s="1" t="s">
        <v>377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</row>
    <row r="23" spans="1:201" s="17" customFormat="1" ht="30" hidden="1" customHeight="1">
      <c r="A23" s="10" t="s">
        <v>127</v>
      </c>
      <c r="B23" s="10" t="s">
        <v>18</v>
      </c>
      <c r="C23" s="10" t="s">
        <v>19</v>
      </c>
      <c r="D23" s="40" t="s">
        <v>81</v>
      </c>
      <c r="E23" s="11" t="s">
        <v>82</v>
      </c>
      <c r="F23" s="1" t="s">
        <v>83</v>
      </c>
      <c r="G23" s="25"/>
      <c r="H23" s="1" t="s">
        <v>368</v>
      </c>
      <c r="I23" s="1">
        <v>2</v>
      </c>
      <c r="J23" s="10" t="s">
        <v>369</v>
      </c>
      <c r="K23" s="1">
        <v>0</v>
      </c>
      <c r="L23" s="24"/>
      <c r="M23" s="25"/>
      <c r="N23" s="25"/>
      <c r="O23" s="49"/>
      <c r="P23" s="1" t="s">
        <v>85</v>
      </c>
      <c r="Q23" s="1" t="s">
        <v>377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</row>
    <row r="24" spans="1:201" s="17" customFormat="1" ht="30" hidden="1" customHeight="1">
      <c r="A24" s="10" t="s">
        <v>200</v>
      </c>
      <c r="B24" s="10" t="s">
        <v>18</v>
      </c>
      <c r="C24" s="10" t="s">
        <v>19</v>
      </c>
      <c r="D24" s="40" t="s">
        <v>81</v>
      </c>
      <c r="E24" s="11" t="s">
        <v>82</v>
      </c>
      <c r="F24" s="1" t="s">
        <v>91</v>
      </c>
      <c r="G24" s="1" t="s">
        <v>382</v>
      </c>
      <c r="H24" s="1" t="s">
        <v>28</v>
      </c>
      <c r="I24" s="1">
        <v>47</v>
      </c>
      <c r="J24" s="1" t="s">
        <v>92</v>
      </c>
      <c r="K24" s="1">
        <v>38</v>
      </c>
      <c r="L24" s="1" t="s">
        <v>93</v>
      </c>
      <c r="M24" s="12">
        <f t="shared" si="3"/>
        <v>85</v>
      </c>
      <c r="N24" s="1" t="s">
        <v>483</v>
      </c>
      <c r="O24" s="1" t="s">
        <v>420</v>
      </c>
      <c r="P24" s="1" t="s">
        <v>50</v>
      </c>
      <c r="Q24" s="1" t="s">
        <v>377</v>
      </c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</row>
    <row r="25" spans="1:201" s="17" customFormat="1" ht="30" hidden="1" customHeight="1">
      <c r="A25" s="10" t="s">
        <v>201</v>
      </c>
      <c r="B25" s="10" t="s">
        <v>18</v>
      </c>
      <c r="C25" s="10" t="s">
        <v>19</v>
      </c>
      <c r="D25" s="40" t="s">
        <v>81</v>
      </c>
      <c r="E25" s="11" t="s">
        <v>82</v>
      </c>
      <c r="F25" s="12" t="s">
        <v>91</v>
      </c>
      <c r="G25" s="18" t="s">
        <v>383</v>
      </c>
      <c r="H25" s="10" t="s">
        <v>35</v>
      </c>
      <c r="I25" s="12">
        <v>2</v>
      </c>
      <c r="J25" s="12" t="s">
        <v>95</v>
      </c>
      <c r="K25" s="12">
        <v>0</v>
      </c>
      <c r="L25" s="14"/>
      <c r="M25" s="18">
        <f>SUM(I25:K26)</f>
        <v>14</v>
      </c>
      <c r="N25" s="31" t="s">
        <v>484</v>
      </c>
      <c r="O25" s="50"/>
      <c r="P25" s="10" t="s">
        <v>50</v>
      </c>
      <c r="Q25" s="1" t="s">
        <v>377</v>
      </c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</row>
    <row r="26" spans="1:201" s="17" customFormat="1" ht="30" hidden="1" customHeight="1">
      <c r="A26" s="10" t="s">
        <v>380</v>
      </c>
      <c r="B26" s="10" t="s">
        <v>18</v>
      </c>
      <c r="C26" s="10" t="s">
        <v>19</v>
      </c>
      <c r="D26" s="40" t="s">
        <v>81</v>
      </c>
      <c r="E26" s="11" t="s">
        <v>82</v>
      </c>
      <c r="F26" s="12" t="s">
        <v>91</v>
      </c>
      <c r="G26" s="20" t="str">
        <f t="shared" ref="G26:G28" si="7">G25</f>
        <v>基础楼A座-307</v>
      </c>
      <c r="H26" s="10" t="s">
        <v>39</v>
      </c>
      <c r="I26" s="12">
        <v>12</v>
      </c>
      <c r="J26" s="12" t="s">
        <v>57</v>
      </c>
      <c r="K26" s="12">
        <v>0</v>
      </c>
      <c r="L26" s="14"/>
      <c r="M26" s="20">
        <f t="shared" ref="M26" si="8">M25</f>
        <v>14</v>
      </c>
      <c r="N26" s="20"/>
      <c r="O26" s="51"/>
      <c r="P26" s="10" t="s">
        <v>50</v>
      </c>
      <c r="Q26" s="1" t="s">
        <v>377</v>
      </c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</row>
    <row r="27" spans="1:201" s="17" customFormat="1" ht="30" hidden="1" customHeight="1">
      <c r="A27" s="10" t="s">
        <v>381</v>
      </c>
      <c r="B27" s="10" t="s">
        <v>18</v>
      </c>
      <c r="C27" s="10" t="s">
        <v>19</v>
      </c>
      <c r="D27" s="40" t="s">
        <v>81</v>
      </c>
      <c r="E27" s="11" t="s">
        <v>82</v>
      </c>
      <c r="F27" s="12" t="s">
        <v>98</v>
      </c>
      <c r="G27" s="18" t="s">
        <v>384</v>
      </c>
      <c r="H27" s="10" t="s">
        <v>24</v>
      </c>
      <c r="I27" s="12">
        <v>1</v>
      </c>
      <c r="J27" s="10" t="s">
        <v>43</v>
      </c>
      <c r="K27" s="12">
        <v>0</v>
      </c>
      <c r="L27" s="15"/>
      <c r="M27" s="18">
        <f>SUM(I27:K29)</f>
        <v>3</v>
      </c>
      <c r="N27" s="18" t="s">
        <v>426</v>
      </c>
      <c r="O27" s="33"/>
      <c r="P27" s="10" t="s">
        <v>60</v>
      </c>
      <c r="Q27" s="1" t="s">
        <v>377</v>
      </c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</row>
    <row r="28" spans="1:201" s="17" customFormat="1" ht="30" hidden="1" customHeight="1">
      <c r="A28" s="10" t="s">
        <v>33</v>
      </c>
      <c r="B28" s="10" t="s">
        <v>18</v>
      </c>
      <c r="C28" s="10" t="s">
        <v>19</v>
      </c>
      <c r="D28" s="40" t="s">
        <v>81</v>
      </c>
      <c r="E28" s="11" t="s">
        <v>82</v>
      </c>
      <c r="F28" s="12" t="s">
        <v>98</v>
      </c>
      <c r="G28" s="20" t="str">
        <f t="shared" si="7"/>
        <v>基础楼A座-308</v>
      </c>
      <c r="H28" s="10" t="s">
        <v>30</v>
      </c>
      <c r="I28" s="12">
        <v>1</v>
      </c>
      <c r="J28" s="10" t="s">
        <v>99</v>
      </c>
      <c r="K28" s="12">
        <v>0</v>
      </c>
      <c r="L28" s="15"/>
      <c r="M28" s="20">
        <f t="shared" ref="M28" si="9">M27</f>
        <v>3</v>
      </c>
      <c r="N28" s="25"/>
      <c r="O28" s="34"/>
      <c r="P28" s="10" t="s">
        <v>60</v>
      </c>
      <c r="Q28" s="1" t="s">
        <v>443</v>
      </c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</row>
    <row r="29" spans="1:201" s="17" customFormat="1" ht="30" hidden="1" customHeight="1">
      <c r="A29" s="10" t="s">
        <v>33</v>
      </c>
      <c r="B29" s="10" t="s">
        <v>18</v>
      </c>
      <c r="C29" s="10" t="s">
        <v>19</v>
      </c>
      <c r="D29" s="40" t="s">
        <v>81</v>
      </c>
      <c r="E29" s="11" t="s">
        <v>82</v>
      </c>
      <c r="F29" s="12" t="s">
        <v>441</v>
      </c>
      <c r="G29" s="25"/>
      <c r="H29" s="1" t="s">
        <v>28</v>
      </c>
      <c r="I29" s="12">
        <v>1</v>
      </c>
      <c r="J29" s="10" t="s">
        <v>476</v>
      </c>
      <c r="K29" s="12">
        <v>0</v>
      </c>
      <c r="L29" s="15"/>
      <c r="M29" s="25"/>
      <c r="N29" s="1" t="s">
        <v>509</v>
      </c>
      <c r="O29" s="49"/>
      <c r="P29" s="10" t="s">
        <v>442</v>
      </c>
      <c r="Q29" s="1" t="s">
        <v>444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</row>
    <row r="30" spans="1:201" s="17" customFormat="1" ht="30" hidden="1" customHeight="1">
      <c r="A30" s="10" t="s">
        <v>38</v>
      </c>
      <c r="B30" s="10" t="s">
        <v>18</v>
      </c>
      <c r="C30" s="10" t="s">
        <v>19</v>
      </c>
      <c r="D30" s="35" t="s">
        <v>101</v>
      </c>
      <c r="E30" s="35" t="s">
        <v>102</v>
      </c>
      <c r="F30" s="1" t="s">
        <v>104</v>
      </c>
      <c r="G30" s="1" t="s">
        <v>389</v>
      </c>
      <c r="H30" s="1" t="s">
        <v>35</v>
      </c>
      <c r="I30" s="1">
        <v>2</v>
      </c>
      <c r="J30" s="10" t="s">
        <v>106</v>
      </c>
      <c r="K30" s="1">
        <v>14</v>
      </c>
      <c r="L30" s="1" t="s">
        <v>107</v>
      </c>
      <c r="M30" s="12">
        <f>SUM(I30:K30)</f>
        <v>16</v>
      </c>
      <c r="N30" s="45" t="s">
        <v>405</v>
      </c>
      <c r="O30" s="24"/>
      <c r="P30" s="1" t="s">
        <v>39</v>
      </c>
      <c r="Q30" s="1" t="s">
        <v>377</v>
      </c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</row>
    <row r="31" spans="1:201" s="17" customFormat="1" ht="30" customHeight="1">
      <c r="A31" s="10" t="s">
        <v>42</v>
      </c>
      <c r="B31" s="10" t="s">
        <v>18</v>
      </c>
      <c r="C31" s="10" t="s">
        <v>19</v>
      </c>
      <c r="D31" s="35" t="s">
        <v>101</v>
      </c>
      <c r="E31" s="35" t="s">
        <v>102</v>
      </c>
      <c r="F31" s="1" t="s">
        <v>108</v>
      </c>
      <c r="G31" s="31" t="s">
        <v>386</v>
      </c>
      <c r="H31" s="1" t="s">
        <v>28</v>
      </c>
      <c r="I31" s="1">
        <v>0</v>
      </c>
      <c r="J31" s="24"/>
      <c r="K31" s="1">
        <v>1</v>
      </c>
      <c r="L31" s="1" t="s">
        <v>109</v>
      </c>
      <c r="M31" s="31">
        <f>SUM(I31:L38)</f>
        <v>65</v>
      </c>
      <c r="N31" s="31" t="s">
        <v>427</v>
      </c>
      <c r="O31" s="52" t="s">
        <v>511</v>
      </c>
      <c r="P31" s="1" t="s">
        <v>60</v>
      </c>
      <c r="Q31" s="1" t="s">
        <v>377</v>
      </c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</row>
    <row r="32" spans="1:201" s="17" customFormat="1" ht="30" customHeight="1">
      <c r="A32" s="10" t="s">
        <v>44</v>
      </c>
      <c r="B32" s="10" t="s">
        <v>18</v>
      </c>
      <c r="C32" s="10" t="s">
        <v>19</v>
      </c>
      <c r="D32" s="35" t="s">
        <v>101</v>
      </c>
      <c r="E32" s="35" t="s">
        <v>102</v>
      </c>
      <c r="F32" s="1" t="s">
        <v>108</v>
      </c>
      <c r="G32" s="20" t="str">
        <f t="shared" ref="G32:G38" si="10">G31</f>
        <v>基础楼A座-447</v>
      </c>
      <c r="H32" s="1" t="s">
        <v>85</v>
      </c>
      <c r="I32" s="1">
        <v>0</v>
      </c>
      <c r="J32" s="24"/>
      <c r="K32" s="1">
        <v>4</v>
      </c>
      <c r="L32" s="1" t="s">
        <v>110</v>
      </c>
      <c r="M32" s="20">
        <f t="shared" ref="M32:M38" si="11">M31</f>
        <v>65</v>
      </c>
      <c r="N32" s="20"/>
      <c r="O32" s="23"/>
      <c r="P32" s="1" t="s">
        <v>60</v>
      </c>
      <c r="Q32" s="1" t="s">
        <v>377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</row>
    <row r="33" spans="1:201" s="17" customFormat="1" ht="30" customHeight="1">
      <c r="A33" s="10" t="s">
        <v>67</v>
      </c>
      <c r="B33" s="10" t="s">
        <v>18</v>
      </c>
      <c r="C33" s="10" t="s">
        <v>19</v>
      </c>
      <c r="D33" s="35" t="s">
        <v>101</v>
      </c>
      <c r="E33" s="35" t="s">
        <v>102</v>
      </c>
      <c r="F33" s="1" t="s">
        <v>108</v>
      </c>
      <c r="G33" s="20" t="str">
        <f t="shared" si="10"/>
        <v>基础楼A座-447</v>
      </c>
      <c r="H33" s="1" t="s">
        <v>35</v>
      </c>
      <c r="I33" s="1">
        <v>0</v>
      </c>
      <c r="J33" s="24"/>
      <c r="K33" s="1">
        <v>8</v>
      </c>
      <c r="L33" s="1" t="s">
        <v>111</v>
      </c>
      <c r="M33" s="20">
        <f t="shared" si="11"/>
        <v>65</v>
      </c>
      <c r="N33" s="20"/>
      <c r="O33" s="23"/>
      <c r="P33" s="1" t="s">
        <v>60</v>
      </c>
      <c r="Q33" s="1" t="s">
        <v>377</v>
      </c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</row>
    <row r="34" spans="1:201" s="17" customFormat="1" ht="30" customHeight="1">
      <c r="A34" s="10" t="s">
        <v>434</v>
      </c>
      <c r="B34" s="10" t="s">
        <v>18</v>
      </c>
      <c r="C34" s="10" t="s">
        <v>19</v>
      </c>
      <c r="D34" s="35" t="s">
        <v>101</v>
      </c>
      <c r="E34" s="35" t="s">
        <v>102</v>
      </c>
      <c r="F34" s="1" t="s">
        <v>108</v>
      </c>
      <c r="G34" s="20" t="str">
        <f t="shared" si="10"/>
        <v>基础楼A座-447</v>
      </c>
      <c r="H34" s="1" t="s">
        <v>39</v>
      </c>
      <c r="I34" s="1">
        <v>4</v>
      </c>
      <c r="J34" s="1" t="s">
        <v>112</v>
      </c>
      <c r="K34" s="1">
        <v>6</v>
      </c>
      <c r="L34" s="1" t="s">
        <v>113</v>
      </c>
      <c r="M34" s="20">
        <f t="shared" si="11"/>
        <v>65</v>
      </c>
      <c r="N34" s="20"/>
      <c r="O34" s="23"/>
      <c r="P34" s="1" t="s">
        <v>60</v>
      </c>
      <c r="Q34" s="1" t="s">
        <v>377</v>
      </c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</row>
    <row r="35" spans="1:201" s="17" customFormat="1" ht="30" customHeight="1">
      <c r="A35" s="10" t="s">
        <v>71</v>
      </c>
      <c r="B35" s="10" t="s">
        <v>18</v>
      </c>
      <c r="C35" s="10" t="s">
        <v>19</v>
      </c>
      <c r="D35" s="35" t="s">
        <v>101</v>
      </c>
      <c r="E35" s="35" t="s">
        <v>102</v>
      </c>
      <c r="F35" s="1" t="s">
        <v>108</v>
      </c>
      <c r="G35" s="20" t="str">
        <f t="shared" si="10"/>
        <v>基础楼A座-447</v>
      </c>
      <c r="H35" s="1" t="s">
        <v>24</v>
      </c>
      <c r="I35" s="1">
        <v>3</v>
      </c>
      <c r="J35" s="1" t="s">
        <v>475</v>
      </c>
      <c r="K35" s="1">
        <v>8</v>
      </c>
      <c r="L35" s="1" t="s">
        <v>114</v>
      </c>
      <c r="M35" s="20">
        <f t="shared" si="11"/>
        <v>65</v>
      </c>
      <c r="N35" s="20"/>
      <c r="O35" s="23"/>
      <c r="P35" s="1" t="s">
        <v>60</v>
      </c>
      <c r="Q35" s="1" t="s">
        <v>377</v>
      </c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</row>
    <row r="36" spans="1:201" s="17" customFormat="1" ht="45">
      <c r="A36" s="10" t="s">
        <v>73</v>
      </c>
      <c r="B36" s="10" t="s">
        <v>18</v>
      </c>
      <c r="C36" s="10" t="s">
        <v>19</v>
      </c>
      <c r="D36" s="35" t="s">
        <v>101</v>
      </c>
      <c r="E36" s="35" t="s">
        <v>102</v>
      </c>
      <c r="F36" s="1" t="s">
        <v>108</v>
      </c>
      <c r="G36" s="20" t="str">
        <f t="shared" si="10"/>
        <v>基础楼A座-447</v>
      </c>
      <c r="H36" s="69" t="s">
        <v>27</v>
      </c>
      <c r="I36" s="69">
        <v>3</v>
      </c>
      <c r="J36" s="69" t="s">
        <v>115</v>
      </c>
      <c r="K36" s="69">
        <v>22</v>
      </c>
      <c r="L36" s="69" t="s">
        <v>116</v>
      </c>
      <c r="M36" s="20">
        <f t="shared" si="11"/>
        <v>65</v>
      </c>
      <c r="N36" s="20"/>
      <c r="O36" s="23"/>
      <c r="P36" s="1" t="s">
        <v>60</v>
      </c>
      <c r="Q36" s="1" t="s">
        <v>377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</row>
    <row r="37" spans="1:201" s="17" customFormat="1" ht="30" customHeight="1">
      <c r="A37" s="10" t="s">
        <v>435</v>
      </c>
      <c r="B37" s="10" t="s">
        <v>18</v>
      </c>
      <c r="C37" s="10" t="s">
        <v>19</v>
      </c>
      <c r="D37" s="35" t="s">
        <v>101</v>
      </c>
      <c r="E37" s="35" t="s">
        <v>102</v>
      </c>
      <c r="F37" s="1" t="s">
        <v>108</v>
      </c>
      <c r="G37" s="20" t="str">
        <f t="shared" si="10"/>
        <v>基础楼A座-447</v>
      </c>
      <c r="H37" s="1" t="s">
        <v>50</v>
      </c>
      <c r="I37" s="1">
        <v>0</v>
      </c>
      <c r="J37" s="24"/>
      <c r="K37" s="1">
        <v>1</v>
      </c>
      <c r="L37" s="1" t="s">
        <v>117</v>
      </c>
      <c r="M37" s="20">
        <f t="shared" si="11"/>
        <v>65</v>
      </c>
      <c r="N37" s="20"/>
      <c r="O37" s="23"/>
      <c r="P37" s="1" t="s">
        <v>60</v>
      </c>
      <c r="Q37" s="1" t="s">
        <v>377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</row>
    <row r="38" spans="1:201" s="17" customFormat="1" ht="30" customHeight="1">
      <c r="A38" s="10" t="s">
        <v>204</v>
      </c>
      <c r="B38" s="10" t="s">
        <v>18</v>
      </c>
      <c r="C38" s="10" t="s">
        <v>19</v>
      </c>
      <c r="D38" s="35" t="s">
        <v>101</v>
      </c>
      <c r="E38" s="35" t="s">
        <v>102</v>
      </c>
      <c r="F38" s="1" t="s">
        <v>108</v>
      </c>
      <c r="G38" s="25" t="str">
        <f t="shared" si="10"/>
        <v>基础楼A座-447</v>
      </c>
      <c r="H38" s="1" t="s">
        <v>30</v>
      </c>
      <c r="I38" s="1">
        <v>3</v>
      </c>
      <c r="J38" s="1" t="s">
        <v>118</v>
      </c>
      <c r="K38" s="1">
        <v>2</v>
      </c>
      <c r="L38" s="1" t="s">
        <v>119</v>
      </c>
      <c r="M38" s="25">
        <f t="shared" si="11"/>
        <v>65</v>
      </c>
      <c r="N38" s="25"/>
      <c r="O38" s="26"/>
      <c r="P38" s="1" t="s">
        <v>60</v>
      </c>
      <c r="Q38" s="1" t="s">
        <v>377</v>
      </c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</row>
    <row r="39" spans="1:201" s="17" customFormat="1" ht="30" hidden="1" customHeight="1">
      <c r="A39" s="10" t="s">
        <v>207</v>
      </c>
      <c r="B39" s="10" t="s">
        <v>121</v>
      </c>
      <c r="C39" s="10" t="s">
        <v>122</v>
      </c>
      <c r="D39" s="11" t="s">
        <v>20</v>
      </c>
      <c r="E39" s="11" t="s">
        <v>21</v>
      </c>
      <c r="F39" s="12" t="s">
        <v>123</v>
      </c>
      <c r="G39" s="53" t="s">
        <v>387</v>
      </c>
      <c r="H39" s="10" t="s">
        <v>27</v>
      </c>
      <c r="I39" s="12">
        <v>1</v>
      </c>
      <c r="J39" s="10" t="s">
        <v>115</v>
      </c>
      <c r="K39" s="12">
        <v>0</v>
      </c>
      <c r="L39" s="15"/>
      <c r="M39" s="53">
        <f>SUM(I39:L41)</f>
        <v>6</v>
      </c>
      <c r="N39" s="27" t="s">
        <v>464</v>
      </c>
      <c r="O39" s="33"/>
      <c r="P39" s="10" t="s">
        <v>35</v>
      </c>
      <c r="Q39" s="12" t="s">
        <v>373</v>
      </c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</row>
    <row r="40" spans="1:201" s="17" customFormat="1" ht="30" hidden="1" customHeight="1">
      <c r="A40" s="10" t="s">
        <v>356</v>
      </c>
      <c r="B40" s="10" t="s">
        <v>121</v>
      </c>
      <c r="C40" s="10" t="s">
        <v>122</v>
      </c>
      <c r="D40" s="11" t="s">
        <v>20</v>
      </c>
      <c r="E40" s="11" t="s">
        <v>21</v>
      </c>
      <c r="F40" s="12" t="s">
        <v>123</v>
      </c>
      <c r="G40" s="20" t="str">
        <f t="shared" ref="G40" si="12">G39</f>
        <v>基础楼A座-311</v>
      </c>
      <c r="H40" s="10" t="s">
        <v>39</v>
      </c>
      <c r="I40" s="12">
        <v>2</v>
      </c>
      <c r="J40" s="10" t="s">
        <v>125</v>
      </c>
      <c r="K40" s="12">
        <v>0</v>
      </c>
      <c r="L40" s="14"/>
      <c r="M40" s="20">
        <f t="shared" ref="M40" si="13">M39</f>
        <v>6</v>
      </c>
      <c r="N40" s="54"/>
      <c r="O40" s="34"/>
      <c r="P40" s="10" t="s">
        <v>35</v>
      </c>
      <c r="Q40" s="12" t="s">
        <v>373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</row>
    <row r="41" spans="1:201" s="17" customFormat="1" ht="30" hidden="1" customHeight="1">
      <c r="A41" s="10" t="s">
        <v>152</v>
      </c>
      <c r="B41" s="10" t="s">
        <v>121</v>
      </c>
      <c r="C41" s="10" t="s">
        <v>122</v>
      </c>
      <c r="D41" s="11" t="s">
        <v>20</v>
      </c>
      <c r="E41" s="11" t="s">
        <v>21</v>
      </c>
      <c r="F41" s="1" t="s">
        <v>128</v>
      </c>
      <c r="G41" s="25" t="e">
        <f>#REF!</f>
        <v>#REF!</v>
      </c>
      <c r="H41" s="1" t="s">
        <v>28</v>
      </c>
      <c r="I41" s="1">
        <v>2</v>
      </c>
      <c r="J41" s="10" t="s">
        <v>32</v>
      </c>
      <c r="K41" s="1">
        <v>1</v>
      </c>
      <c r="L41" s="1" t="s">
        <v>129</v>
      </c>
      <c r="M41" s="25" t="e">
        <f>#REF!</f>
        <v>#REF!</v>
      </c>
      <c r="N41" s="1" t="s">
        <v>414</v>
      </c>
      <c r="O41" s="24"/>
      <c r="P41" s="1" t="s">
        <v>24</v>
      </c>
      <c r="Q41" s="12" t="s">
        <v>373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</row>
    <row r="42" spans="1:201" s="17" customFormat="1" ht="30" customHeight="1">
      <c r="A42" s="10" t="s">
        <v>156</v>
      </c>
      <c r="B42" s="10" t="s">
        <v>121</v>
      </c>
      <c r="C42" s="10" t="s">
        <v>122</v>
      </c>
      <c r="D42" s="11" t="s">
        <v>20</v>
      </c>
      <c r="E42" s="11" t="s">
        <v>21</v>
      </c>
      <c r="F42" s="1" t="s">
        <v>131</v>
      </c>
      <c r="G42" s="31" t="s">
        <v>385</v>
      </c>
      <c r="H42" s="1" t="s">
        <v>50</v>
      </c>
      <c r="I42" s="1">
        <v>1</v>
      </c>
      <c r="J42" s="10" t="s">
        <v>132</v>
      </c>
      <c r="K42" s="1">
        <v>2</v>
      </c>
      <c r="L42" s="1" t="s">
        <v>133</v>
      </c>
      <c r="M42" s="31">
        <f>SUM(I42:L44)</f>
        <v>8</v>
      </c>
      <c r="N42" s="31" t="s">
        <v>485</v>
      </c>
      <c r="O42" s="50"/>
      <c r="P42" s="1" t="s">
        <v>50</v>
      </c>
      <c r="Q42" s="12" t="s">
        <v>373</v>
      </c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</row>
    <row r="43" spans="1:201" s="17" customFormat="1" ht="30" customHeight="1">
      <c r="A43" s="10" t="s">
        <v>158</v>
      </c>
      <c r="B43" s="10" t="s">
        <v>121</v>
      </c>
      <c r="C43" s="10" t="s">
        <v>122</v>
      </c>
      <c r="D43" s="11" t="s">
        <v>20</v>
      </c>
      <c r="E43" s="11" t="s">
        <v>21</v>
      </c>
      <c r="F43" s="12" t="s">
        <v>131</v>
      </c>
      <c r="G43" s="20" t="str">
        <f t="shared" ref="G43:G44" si="14">G42</f>
        <v>基础楼A座-307</v>
      </c>
      <c r="H43" s="70" t="s">
        <v>27</v>
      </c>
      <c r="I43" s="19">
        <v>1</v>
      </c>
      <c r="J43" s="70" t="s">
        <v>135</v>
      </c>
      <c r="K43" s="19">
        <v>0</v>
      </c>
      <c r="L43" s="15"/>
      <c r="M43" s="20">
        <f t="shared" ref="M43:M44" si="15">M42</f>
        <v>8</v>
      </c>
      <c r="N43" s="20" t="s">
        <v>366</v>
      </c>
      <c r="O43" s="51"/>
      <c r="P43" s="10" t="s">
        <v>50</v>
      </c>
      <c r="Q43" s="12" t="s">
        <v>373</v>
      </c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</row>
    <row r="44" spans="1:201" s="17" customFormat="1" ht="30" customHeight="1">
      <c r="A44" s="10" t="s">
        <v>161</v>
      </c>
      <c r="B44" s="10" t="s">
        <v>121</v>
      </c>
      <c r="C44" s="10" t="s">
        <v>122</v>
      </c>
      <c r="D44" s="11" t="s">
        <v>20</v>
      </c>
      <c r="E44" s="11" t="s">
        <v>21</v>
      </c>
      <c r="F44" s="12" t="s">
        <v>131</v>
      </c>
      <c r="G44" s="25" t="str">
        <f t="shared" si="14"/>
        <v>基础楼A座-307</v>
      </c>
      <c r="H44" s="10" t="s">
        <v>39</v>
      </c>
      <c r="I44" s="12">
        <v>4</v>
      </c>
      <c r="J44" s="12" t="s">
        <v>137</v>
      </c>
      <c r="K44" s="12">
        <v>0</v>
      </c>
      <c r="L44" s="14"/>
      <c r="M44" s="25">
        <f t="shared" si="15"/>
        <v>8</v>
      </c>
      <c r="N44" s="25" t="s">
        <v>366</v>
      </c>
      <c r="O44" s="34"/>
      <c r="P44" s="10" t="s">
        <v>50</v>
      </c>
      <c r="Q44" s="12" t="s">
        <v>373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</row>
    <row r="45" spans="1:201" s="17" customFormat="1" ht="30" customHeight="1">
      <c r="A45" s="10" t="s">
        <v>164</v>
      </c>
      <c r="B45" s="10" t="s">
        <v>121</v>
      </c>
      <c r="C45" s="10" t="s">
        <v>122</v>
      </c>
      <c r="D45" s="11" t="s">
        <v>20</v>
      </c>
      <c r="E45" s="11" t="s">
        <v>21</v>
      </c>
      <c r="F45" s="1" t="s">
        <v>139</v>
      </c>
      <c r="G45" s="31" t="s">
        <v>388</v>
      </c>
      <c r="H45" s="1" t="s">
        <v>28</v>
      </c>
      <c r="I45" s="1">
        <v>1</v>
      </c>
      <c r="J45" s="10" t="s">
        <v>140</v>
      </c>
      <c r="K45" s="1">
        <v>2</v>
      </c>
      <c r="L45" s="1" t="s">
        <v>45</v>
      </c>
      <c r="M45" s="31">
        <f>SUM(I45:K50)</f>
        <v>36</v>
      </c>
      <c r="N45" s="31" t="s">
        <v>486</v>
      </c>
      <c r="O45" s="41" t="s">
        <v>406</v>
      </c>
      <c r="P45" s="1" t="s">
        <v>50</v>
      </c>
      <c r="Q45" s="12" t="s">
        <v>373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</row>
    <row r="46" spans="1:201" s="17" customFormat="1" ht="30" customHeight="1">
      <c r="A46" s="10" t="s">
        <v>167</v>
      </c>
      <c r="B46" s="10" t="s">
        <v>121</v>
      </c>
      <c r="C46" s="10" t="s">
        <v>122</v>
      </c>
      <c r="D46" s="11" t="s">
        <v>20</v>
      </c>
      <c r="E46" s="11" t="s">
        <v>21</v>
      </c>
      <c r="F46" s="1" t="s">
        <v>139</v>
      </c>
      <c r="G46" s="20" t="str">
        <f t="shared" ref="G46:G50" si="16">G45</f>
        <v>基础楼A座-308</v>
      </c>
      <c r="H46" s="1" t="s">
        <v>85</v>
      </c>
      <c r="I46" s="1">
        <v>0</v>
      </c>
      <c r="J46" s="24"/>
      <c r="K46" s="1">
        <v>8</v>
      </c>
      <c r="L46" s="1" t="s">
        <v>142</v>
      </c>
      <c r="M46" s="20">
        <f t="shared" ref="M46:M49" si="17">M45</f>
        <v>36</v>
      </c>
      <c r="N46" s="20" t="s">
        <v>366</v>
      </c>
      <c r="O46" s="20"/>
      <c r="P46" s="1" t="s">
        <v>50</v>
      </c>
      <c r="Q46" s="12" t="s">
        <v>373</v>
      </c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</row>
    <row r="47" spans="1:201" s="17" customFormat="1" ht="30" customHeight="1">
      <c r="A47" s="10" t="s">
        <v>170</v>
      </c>
      <c r="B47" s="10" t="s">
        <v>121</v>
      </c>
      <c r="C47" s="10" t="s">
        <v>122</v>
      </c>
      <c r="D47" s="11" t="s">
        <v>20</v>
      </c>
      <c r="E47" s="11" t="s">
        <v>21</v>
      </c>
      <c r="F47" s="12" t="s">
        <v>139</v>
      </c>
      <c r="G47" s="20" t="str">
        <f t="shared" si="16"/>
        <v>基础楼A座-308</v>
      </c>
      <c r="H47" s="10" t="s">
        <v>35</v>
      </c>
      <c r="I47" s="12">
        <v>4</v>
      </c>
      <c r="J47" s="10" t="s">
        <v>144</v>
      </c>
      <c r="K47" s="12">
        <v>0</v>
      </c>
      <c r="L47" s="15"/>
      <c r="M47" s="20">
        <f t="shared" si="17"/>
        <v>36</v>
      </c>
      <c r="N47" s="20" t="s">
        <v>366</v>
      </c>
      <c r="O47" s="20"/>
      <c r="P47" s="10" t="s">
        <v>50</v>
      </c>
      <c r="Q47" s="12" t="s">
        <v>373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</row>
    <row r="48" spans="1:201" s="17" customFormat="1" ht="30" customHeight="1">
      <c r="A48" s="10" t="s">
        <v>172</v>
      </c>
      <c r="B48" s="10" t="s">
        <v>121</v>
      </c>
      <c r="C48" s="10" t="s">
        <v>122</v>
      </c>
      <c r="D48" s="11" t="s">
        <v>20</v>
      </c>
      <c r="E48" s="11" t="s">
        <v>21</v>
      </c>
      <c r="F48" s="12" t="s">
        <v>139</v>
      </c>
      <c r="G48" s="20" t="str">
        <f t="shared" si="16"/>
        <v>基础楼A座-308</v>
      </c>
      <c r="H48" s="10" t="s">
        <v>39</v>
      </c>
      <c r="I48" s="12">
        <v>8</v>
      </c>
      <c r="J48" s="12" t="s">
        <v>146</v>
      </c>
      <c r="K48" s="12">
        <v>0</v>
      </c>
      <c r="L48" s="14"/>
      <c r="M48" s="20">
        <f t="shared" si="17"/>
        <v>36</v>
      </c>
      <c r="N48" s="20" t="s">
        <v>366</v>
      </c>
      <c r="O48" s="20"/>
      <c r="P48" s="10" t="s">
        <v>50</v>
      </c>
      <c r="Q48" s="12" t="s">
        <v>373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</row>
    <row r="49" spans="1:201" s="17" customFormat="1" ht="30" customHeight="1">
      <c r="A49" s="10" t="s">
        <v>436</v>
      </c>
      <c r="B49" s="10" t="s">
        <v>121</v>
      </c>
      <c r="C49" s="10" t="s">
        <v>122</v>
      </c>
      <c r="D49" s="11" t="s">
        <v>20</v>
      </c>
      <c r="E49" s="11" t="s">
        <v>21</v>
      </c>
      <c r="F49" s="1" t="s">
        <v>139</v>
      </c>
      <c r="G49" s="20" t="str">
        <f t="shared" si="16"/>
        <v>基础楼A座-308</v>
      </c>
      <c r="H49" s="1" t="s">
        <v>24</v>
      </c>
      <c r="I49" s="1">
        <v>2</v>
      </c>
      <c r="J49" s="1" t="s">
        <v>148</v>
      </c>
      <c r="K49" s="1">
        <v>4</v>
      </c>
      <c r="L49" s="1" t="s">
        <v>149</v>
      </c>
      <c r="M49" s="20">
        <f t="shared" si="17"/>
        <v>36</v>
      </c>
      <c r="N49" s="20" t="s">
        <v>366</v>
      </c>
      <c r="O49" s="20"/>
      <c r="P49" s="1" t="s">
        <v>50</v>
      </c>
      <c r="Q49" s="12" t="s">
        <v>373</v>
      </c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</row>
    <row r="50" spans="1:201" s="17" customFormat="1" ht="30" customHeight="1">
      <c r="A50" s="10" t="s">
        <v>437</v>
      </c>
      <c r="B50" s="10" t="s">
        <v>121</v>
      </c>
      <c r="C50" s="10" t="s">
        <v>122</v>
      </c>
      <c r="D50" s="11" t="s">
        <v>20</v>
      </c>
      <c r="E50" s="11" t="s">
        <v>21</v>
      </c>
      <c r="F50" s="12" t="s">
        <v>139</v>
      </c>
      <c r="G50" s="25" t="str">
        <f t="shared" si="16"/>
        <v>基础楼A座-308</v>
      </c>
      <c r="H50" s="70" t="s">
        <v>27</v>
      </c>
      <c r="I50" s="19">
        <v>7</v>
      </c>
      <c r="J50" s="19" t="s">
        <v>151</v>
      </c>
      <c r="K50" s="19">
        <v>0</v>
      </c>
      <c r="L50" s="14"/>
      <c r="M50" s="25">
        <f t="shared" ref="M50" si="18">M49</f>
        <v>36</v>
      </c>
      <c r="N50" s="25" t="s">
        <v>366</v>
      </c>
      <c r="O50" s="25"/>
      <c r="P50" s="10" t="s">
        <v>50</v>
      </c>
      <c r="Q50" s="12" t="s">
        <v>373</v>
      </c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</row>
    <row r="51" spans="1:201" s="17" customFormat="1" ht="30" hidden="1" customHeight="1">
      <c r="A51" s="10" t="s">
        <v>178</v>
      </c>
      <c r="B51" s="10" t="s">
        <v>121</v>
      </c>
      <c r="C51" s="10" t="s">
        <v>122</v>
      </c>
      <c r="D51" s="35" t="s">
        <v>62</v>
      </c>
      <c r="E51" s="36" t="s">
        <v>63</v>
      </c>
      <c r="F51" s="1" t="s">
        <v>153</v>
      </c>
      <c r="G51" s="31" t="s">
        <v>23</v>
      </c>
      <c r="H51" s="1" t="s">
        <v>28</v>
      </c>
      <c r="I51" s="1">
        <v>18</v>
      </c>
      <c r="J51" s="1" t="s">
        <v>154</v>
      </c>
      <c r="K51" s="1">
        <v>16</v>
      </c>
      <c r="L51" s="1" t="s">
        <v>155</v>
      </c>
      <c r="M51" s="31">
        <f>SUM(I51:K52)</f>
        <v>42</v>
      </c>
      <c r="N51" s="28" t="s">
        <v>454</v>
      </c>
      <c r="O51" s="31" t="s">
        <v>421</v>
      </c>
      <c r="P51" s="1" t="s">
        <v>30</v>
      </c>
      <c r="Q51" s="12" t="s">
        <v>373</v>
      </c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</row>
    <row r="52" spans="1:201" s="17" customFormat="1" ht="30" hidden="1" customHeight="1">
      <c r="A52" s="10" t="s">
        <v>180</v>
      </c>
      <c r="B52" s="10" t="s">
        <v>121</v>
      </c>
      <c r="C52" s="10" t="s">
        <v>122</v>
      </c>
      <c r="D52" s="35" t="s">
        <v>62</v>
      </c>
      <c r="E52" s="36" t="s">
        <v>63</v>
      </c>
      <c r="F52" s="1" t="s">
        <v>153</v>
      </c>
      <c r="G52" s="25" t="str">
        <f>G51</f>
        <v>基础楼A座-307</v>
      </c>
      <c r="H52" s="1" t="s">
        <v>85</v>
      </c>
      <c r="I52" s="1">
        <v>0</v>
      </c>
      <c r="J52" s="24"/>
      <c r="K52" s="1">
        <v>8</v>
      </c>
      <c r="L52" s="1" t="s">
        <v>157</v>
      </c>
      <c r="M52" s="25">
        <f>M51</f>
        <v>42</v>
      </c>
      <c r="N52" s="54" t="s">
        <v>455</v>
      </c>
      <c r="O52" s="25"/>
      <c r="P52" s="1" t="s">
        <v>30</v>
      </c>
      <c r="Q52" s="12" t="s">
        <v>373</v>
      </c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</row>
    <row r="53" spans="1:201" s="17" customFormat="1" ht="30" hidden="1" customHeight="1">
      <c r="A53" s="10" t="s">
        <v>182</v>
      </c>
      <c r="B53" s="10" t="s">
        <v>121</v>
      </c>
      <c r="C53" s="10" t="s">
        <v>122</v>
      </c>
      <c r="D53" s="35" t="s">
        <v>62</v>
      </c>
      <c r="E53" s="36" t="s">
        <v>63</v>
      </c>
      <c r="F53" s="1" t="s">
        <v>153</v>
      </c>
      <c r="G53" s="31" t="s">
        <v>105</v>
      </c>
      <c r="H53" s="1" t="s">
        <v>35</v>
      </c>
      <c r="I53" s="1">
        <v>6</v>
      </c>
      <c r="J53" s="1" t="s">
        <v>159</v>
      </c>
      <c r="K53" s="1">
        <v>9</v>
      </c>
      <c r="L53" s="1" t="s">
        <v>160</v>
      </c>
      <c r="M53" s="31">
        <f>SUM(I53:K55)</f>
        <v>46</v>
      </c>
      <c r="N53" s="28" t="s">
        <v>456</v>
      </c>
      <c r="O53" s="41" t="s">
        <v>407</v>
      </c>
      <c r="P53" s="1" t="s">
        <v>30</v>
      </c>
      <c r="Q53" s="12" t="s">
        <v>373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</row>
    <row r="54" spans="1:201" s="17" customFormat="1" ht="30" hidden="1" customHeight="1">
      <c r="A54" s="10" t="s">
        <v>185</v>
      </c>
      <c r="B54" s="10" t="s">
        <v>121</v>
      </c>
      <c r="C54" s="10" t="s">
        <v>122</v>
      </c>
      <c r="D54" s="35" t="s">
        <v>62</v>
      </c>
      <c r="E54" s="36" t="s">
        <v>63</v>
      </c>
      <c r="F54" s="1" t="s">
        <v>153</v>
      </c>
      <c r="G54" s="20" t="str">
        <f t="shared" ref="G54:G55" si="19">G53</f>
        <v>基础楼A座-308</v>
      </c>
      <c r="H54" s="1" t="s">
        <v>39</v>
      </c>
      <c r="I54" s="1">
        <v>9</v>
      </c>
      <c r="J54" s="1" t="s">
        <v>162</v>
      </c>
      <c r="K54" s="1">
        <v>12</v>
      </c>
      <c r="L54" s="1" t="s">
        <v>163</v>
      </c>
      <c r="M54" s="20">
        <f t="shared" ref="M54:M55" si="20">M53</f>
        <v>46</v>
      </c>
      <c r="N54" s="55" t="s">
        <v>455</v>
      </c>
      <c r="O54" s="20"/>
      <c r="P54" s="1" t="s">
        <v>30</v>
      </c>
      <c r="Q54" s="12" t="s">
        <v>373</v>
      </c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</row>
    <row r="55" spans="1:201" s="17" customFormat="1" ht="30" hidden="1" customHeight="1">
      <c r="A55" s="10" t="s">
        <v>188</v>
      </c>
      <c r="B55" s="10" t="s">
        <v>121</v>
      </c>
      <c r="C55" s="10" t="s">
        <v>122</v>
      </c>
      <c r="D55" s="35" t="s">
        <v>62</v>
      </c>
      <c r="E55" s="36" t="s">
        <v>63</v>
      </c>
      <c r="F55" s="1" t="s">
        <v>153</v>
      </c>
      <c r="G55" s="25" t="str">
        <f t="shared" si="19"/>
        <v>基础楼A座-308</v>
      </c>
      <c r="H55" s="1" t="s">
        <v>24</v>
      </c>
      <c r="I55" s="1">
        <v>4</v>
      </c>
      <c r="J55" s="1" t="s">
        <v>165</v>
      </c>
      <c r="K55" s="1">
        <v>6</v>
      </c>
      <c r="L55" s="1" t="s">
        <v>166</v>
      </c>
      <c r="M55" s="25">
        <f t="shared" si="20"/>
        <v>46</v>
      </c>
      <c r="N55" s="54" t="s">
        <v>455</v>
      </c>
      <c r="O55" s="25"/>
      <c r="P55" s="1" t="s">
        <v>30</v>
      </c>
      <c r="Q55" s="12" t="s">
        <v>373</v>
      </c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</row>
    <row r="56" spans="1:201" s="17" customFormat="1" ht="45">
      <c r="A56" s="10" t="s">
        <v>190</v>
      </c>
      <c r="B56" s="10" t="s">
        <v>121</v>
      </c>
      <c r="C56" s="10" t="s">
        <v>122</v>
      </c>
      <c r="D56" s="35" t="s">
        <v>62</v>
      </c>
      <c r="E56" s="36" t="s">
        <v>63</v>
      </c>
      <c r="F56" s="1" t="s">
        <v>153</v>
      </c>
      <c r="G56" s="31" t="s">
        <v>84</v>
      </c>
      <c r="H56" s="69" t="s">
        <v>27</v>
      </c>
      <c r="I56" s="69">
        <v>7</v>
      </c>
      <c r="J56" s="69" t="s">
        <v>168</v>
      </c>
      <c r="K56" s="69">
        <v>22</v>
      </c>
      <c r="L56" s="69" t="s">
        <v>169</v>
      </c>
      <c r="M56" s="31">
        <f>SUM(I56:K58)</f>
        <v>45</v>
      </c>
      <c r="N56" s="28" t="s">
        <v>457</v>
      </c>
      <c r="O56" s="52" t="s">
        <v>512</v>
      </c>
      <c r="P56" s="1" t="s">
        <v>30</v>
      </c>
      <c r="Q56" s="12" t="s">
        <v>373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</row>
    <row r="57" spans="1:201" s="17" customFormat="1" ht="30" customHeight="1">
      <c r="A57" s="10" t="s">
        <v>191</v>
      </c>
      <c r="B57" s="10" t="s">
        <v>121</v>
      </c>
      <c r="C57" s="10" t="s">
        <v>122</v>
      </c>
      <c r="D57" s="35" t="s">
        <v>62</v>
      </c>
      <c r="E57" s="36" t="s">
        <v>63</v>
      </c>
      <c r="F57" s="1" t="s">
        <v>153</v>
      </c>
      <c r="G57" s="20" t="str">
        <f t="shared" ref="G57:G58" si="21">G56</f>
        <v>基础楼A座-311</v>
      </c>
      <c r="H57" s="1" t="s">
        <v>50</v>
      </c>
      <c r="I57" s="1">
        <v>1</v>
      </c>
      <c r="J57" s="10" t="s">
        <v>132</v>
      </c>
      <c r="K57" s="1">
        <v>6</v>
      </c>
      <c r="L57" s="1" t="s">
        <v>171</v>
      </c>
      <c r="M57" s="20">
        <f t="shared" ref="M57:M58" si="22">M56</f>
        <v>45</v>
      </c>
      <c r="N57" s="55" t="s">
        <v>455</v>
      </c>
      <c r="O57" s="23"/>
      <c r="P57" s="1" t="s">
        <v>30</v>
      </c>
      <c r="Q57" s="12" t="s">
        <v>373</v>
      </c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</row>
    <row r="58" spans="1:201" s="17" customFormat="1" ht="30" customHeight="1">
      <c r="A58" s="10" t="s">
        <v>194</v>
      </c>
      <c r="B58" s="10" t="s">
        <v>121</v>
      </c>
      <c r="C58" s="10" t="s">
        <v>122</v>
      </c>
      <c r="D58" s="35" t="s">
        <v>62</v>
      </c>
      <c r="E58" s="36" t="s">
        <v>63</v>
      </c>
      <c r="F58" s="1" t="s">
        <v>153</v>
      </c>
      <c r="G58" s="25" t="str">
        <f t="shared" si="21"/>
        <v>基础楼A座-311</v>
      </c>
      <c r="H58" s="1" t="s">
        <v>30</v>
      </c>
      <c r="I58" s="1">
        <v>3</v>
      </c>
      <c r="J58" s="1" t="s">
        <v>173</v>
      </c>
      <c r="K58" s="1">
        <v>6</v>
      </c>
      <c r="L58" s="1" t="s">
        <v>174</v>
      </c>
      <c r="M58" s="25">
        <f t="shared" si="22"/>
        <v>45</v>
      </c>
      <c r="N58" s="54" t="s">
        <v>455</v>
      </c>
      <c r="O58" s="26"/>
      <c r="P58" s="1" t="s">
        <v>30</v>
      </c>
      <c r="Q58" s="12" t="s">
        <v>373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</row>
    <row r="59" spans="1:201" s="17" customFormat="1" ht="30" hidden="1" customHeight="1">
      <c r="A59" s="10" t="s">
        <v>76</v>
      </c>
      <c r="B59" s="10" t="s">
        <v>121</v>
      </c>
      <c r="C59" s="10" t="s">
        <v>122</v>
      </c>
      <c r="D59" s="40" t="s">
        <v>81</v>
      </c>
      <c r="E59" s="11" t="s">
        <v>82</v>
      </c>
      <c r="F59" s="1" t="s">
        <v>175</v>
      </c>
      <c r="G59" s="31" t="s">
        <v>23</v>
      </c>
      <c r="H59" s="1" t="s">
        <v>28</v>
      </c>
      <c r="I59" s="1">
        <v>1</v>
      </c>
      <c r="J59" s="10" t="s">
        <v>176</v>
      </c>
      <c r="K59" s="1">
        <v>12</v>
      </c>
      <c r="L59" s="1" t="s">
        <v>177</v>
      </c>
      <c r="M59" s="31">
        <f>SUM(I59:K61)</f>
        <v>37</v>
      </c>
      <c r="N59" s="28" t="s">
        <v>458</v>
      </c>
      <c r="O59" s="28" t="s">
        <v>465</v>
      </c>
      <c r="P59" s="1" t="s">
        <v>30</v>
      </c>
      <c r="Q59" s="1" t="s">
        <v>374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</row>
    <row r="60" spans="1:201" s="17" customFormat="1" ht="30" hidden="1" customHeight="1">
      <c r="A60" s="10" t="s">
        <v>78</v>
      </c>
      <c r="B60" s="10" t="s">
        <v>121</v>
      </c>
      <c r="C60" s="10" t="s">
        <v>122</v>
      </c>
      <c r="D60" s="40" t="s">
        <v>81</v>
      </c>
      <c r="E60" s="11" t="s">
        <v>82</v>
      </c>
      <c r="F60" s="1" t="s">
        <v>175</v>
      </c>
      <c r="G60" s="20" t="str">
        <f t="shared" ref="G60:G61" si="23">G59</f>
        <v>基础楼A座-307</v>
      </c>
      <c r="H60" s="1" t="s">
        <v>85</v>
      </c>
      <c r="I60" s="1">
        <v>0</v>
      </c>
      <c r="J60" s="24"/>
      <c r="K60" s="1">
        <v>5</v>
      </c>
      <c r="L60" s="1" t="s">
        <v>179</v>
      </c>
      <c r="M60" s="20">
        <f t="shared" ref="M60:M61" si="24">M59</f>
        <v>37</v>
      </c>
      <c r="N60" s="55" t="s">
        <v>455</v>
      </c>
      <c r="O60" s="55"/>
      <c r="P60" s="1" t="s">
        <v>30</v>
      </c>
      <c r="Q60" s="1" t="s">
        <v>374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</row>
    <row r="61" spans="1:201" s="17" customFormat="1" ht="30" hidden="1" customHeight="1">
      <c r="A61" s="10" t="s">
        <v>232</v>
      </c>
      <c r="B61" s="10" t="s">
        <v>121</v>
      </c>
      <c r="C61" s="10" t="s">
        <v>122</v>
      </c>
      <c r="D61" s="40" t="s">
        <v>81</v>
      </c>
      <c r="E61" s="11" t="s">
        <v>82</v>
      </c>
      <c r="F61" s="1" t="s">
        <v>175</v>
      </c>
      <c r="G61" s="25" t="str">
        <f t="shared" si="23"/>
        <v>基础楼A座-307</v>
      </c>
      <c r="H61" s="1" t="s">
        <v>35</v>
      </c>
      <c r="I61" s="1">
        <v>4</v>
      </c>
      <c r="J61" s="1" t="s">
        <v>370</v>
      </c>
      <c r="K61" s="1">
        <v>15</v>
      </c>
      <c r="L61" s="1" t="s">
        <v>181</v>
      </c>
      <c r="M61" s="25">
        <f t="shared" si="24"/>
        <v>37</v>
      </c>
      <c r="N61" s="54" t="s">
        <v>455</v>
      </c>
      <c r="O61" s="54"/>
      <c r="P61" s="1" t="s">
        <v>30</v>
      </c>
      <c r="Q61" s="1" t="s">
        <v>374</v>
      </c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</row>
    <row r="62" spans="1:201" s="17" customFormat="1" ht="30" customHeight="1">
      <c r="A62" s="10" t="s">
        <v>235</v>
      </c>
      <c r="B62" s="10" t="s">
        <v>121</v>
      </c>
      <c r="C62" s="10" t="s">
        <v>122</v>
      </c>
      <c r="D62" s="40" t="s">
        <v>81</v>
      </c>
      <c r="E62" s="11" t="s">
        <v>82</v>
      </c>
      <c r="F62" s="1" t="s">
        <v>175</v>
      </c>
      <c r="G62" s="31" t="s">
        <v>105</v>
      </c>
      <c r="H62" s="1" t="s">
        <v>39</v>
      </c>
      <c r="I62" s="1">
        <v>4</v>
      </c>
      <c r="J62" s="1" t="s">
        <v>183</v>
      </c>
      <c r="K62" s="1">
        <v>11</v>
      </c>
      <c r="L62" s="1" t="s">
        <v>184</v>
      </c>
      <c r="M62" s="31">
        <f>SUM(I62:K64)</f>
        <v>43</v>
      </c>
      <c r="N62" s="28" t="s">
        <v>459</v>
      </c>
      <c r="O62" s="31" t="s">
        <v>415</v>
      </c>
      <c r="P62" s="1" t="s">
        <v>30</v>
      </c>
      <c r="Q62" s="1" t="s">
        <v>374</v>
      </c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</row>
    <row r="63" spans="1:201" s="17" customFormat="1" ht="30" customHeight="1">
      <c r="A63" s="10" t="s">
        <v>236</v>
      </c>
      <c r="B63" s="10" t="s">
        <v>121</v>
      </c>
      <c r="C63" s="10" t="s">
        <v>122</v>
      </c>
      <c r="D63" s="40" t="s">
        <v>81</v>
      </c>
      <c r="E63" s="11" t="s">
        <v>82</v>
      </c>
      <c r="F63" s="1" t="s">
        <v>175</v>
      </c>
      <c r="G63" s="20" t="str">
        <f t="shared" ref="G63:G64" si="25">G62</f>
        <v>基础楼A座-308</v>
      </c>
      <c r="H63" s="1" t="s">
        <v>24</v>
      </c>
      <c r="I63" s="1">
        <v>3</v>
      </c>
      <c r="J63" s="1" t="s">
        <v>186</v>
      </c>
      <c r="K63" s="1">
        <v>15</v>
      </c>
      <c r="L63" s="1" t="s">
        <v>187</v>
      </c>
      <c r="M63" s="20">
        <f t="shared" ref="M63:M64" si="26">M62</f>
        <v>43</v>
      </c>
      <c r="N63" s="55" t="s">
        <v>455</v>
      </c>
      <c r="O63" s="20"/>
      <c r="P63" s="1" t="s">
        <v>30</v>
      </c>
      <c r="Q63" s="1" t="s">
        <v>374</v>
      </c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</row>
    <row r="64" spans="1:201" s="17" customFormat="1" ht="30" customHeight="1">
      <c r="A64" s="10" t="s">
        <v>239</v>
      </c>
      <c r="B64" s="10" t="s">
        <v>121</v>
      </c>
      <c r="C64" s="10" t="s">
        <v>122</v>
      </c>
      <c r="D64" s="40" t="s">
        <v>81</v>
      </c>
      <c r="E64" s="11" t="s">
        <v>82</v>
      </c>
      <c r="F64" s="1" t="s">
        <v>175</v>
      </c>
      <c r="G64" s="25" t="str">
        <f t="shared" si="25"/>
        <v>基础楼A座-308</v>
      </c>
      <c r="H64" s="69" t="s">
        <v>27</v>
      </c>
      <c r="I64" s="69">
        <v>0</v>
      </c>
      <c r="J64" s="71"/>
      <c r="K64" s="69">
        <v>10</v>
      </c>
      <c r="L64" s="69" t="s">
        <v>189</v>
      </c>
      <c r="M64" s="25">
        <f t="shared" si="26"/>
        <v>43</v>
      </c>
      <c r="N64" s="54" t="s">
        <v>455</v>
      </c>
      <c r="O64" s="25"/>
      <c r="P64" s="1" t="s">
        <v>30</v>
      </c>
      <c r="Q64" s="1" t="s">
        <v>374</v>
      </c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</row>
    <row r="65" spans="1:201" s="17" customFormat="1" ht="30" hidden="1" customHeight="1">
      <c r="A65" s="10" t="s">
        <v>87</v>
      </c>
      <c r="B65" s="10" t="s">
        <v>121</v>
      </c>
      <c r="C65" s="10" t="s">
        <v>122</v>
      </c>
      <c r="D65" s="40" t="s">
        <v>81</v>
      </c>
      <c r="E65" s="11" t="s">
        <v>82</v>
      </c>
      <c r="F65" s="1" t="s">
        <v>175</v>
      </c>
      <c r="G65" s="31" t="s">
        <v>84</v>
      </c>
      <c r="H65" s="1" t="s">
        <v>50</v>
      </c>
      <c r="I65" s="1">
        <v>1</v>
      </c>
      <c r="J65" s="10" t="s">
        <v>132</v>
      </c>
      <c r="K65" s="1">
        <v>5</v>
      </c>
      <c r="L65" s="1" t="s">
        <v>133</v>
      </c>
      <c r="M65" s="31">
        <f>SUM(I65:K67)</f>
        <v>20</v>
      </c>
      <c r="N65" s="28" t="s">
        <v>460</v>
      </c>
      <c r="O65" s="28" t="s">
        <v>461</v>
      </c>
      <c r="P65" s="1" t="s">
        <v>30</v>
      </c>
      <c r="Q65" s="1" t="s">
        <v>374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</row>
    <row r="66" spans="1:201" s="17" customFormat="1" ht="30" hidden="1" customHeight="1">
      <c r="A66" s="10" t="s">
        <v>210</v>
      </c>
      <c r="B66" s="10" t="s">
        <v>121</v>
      </c>
      <c r="C66" s="10" t="s">
        <v>122</v>
      </c>
      <c r="D66" s="40" t="s">
        <v>81</v>
      </c>
      <c r="E66" s="11" t="s">
        <v>82</v>
      </c>
      <c r="F66" s="1" t="s">
        <v>175</v>
      </c>
      <c r="G66" s="20" t="str">
        <f t="shared" ref="G66:G67" si="27">G65</f>
        <v>基础楼A座-311</v>
      </c>
      <c r="H66" s="1" t="s">
        <v>30</v>
      </c>
      <c r="I66" s="1">
        <v>2</v>
      </c>
      <c r="J66" s="1" t="s">
        <v>192</v>
      </c>
      <c r="K66" s="1">
        <v>10</v>
      </c>
      <c r="L66" s="1" t="s">
        <v>193</v>
      </c>
      <c r="M66" s="20">
        <f>M65</f>
        <v>20</v>
      </c>
      <c r="N66" s="55" t="s">
        <v>455</v>
      </c>
      <c r="O66" s="55"/>
      <c r="P66" s="1" t="s">
        <v>30</v>
      </c>
      <c r="Q66" s="1" t="s">
        <v>374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</row>
    <row r="67" spans="1:201" s="17" customFormat="1" ht="30" hidden="1" customHeight="1">
      <c r="A67" s="10" t="s">
        <v>212</v>
      </c>
      <c r="B67" s="10" t="s">
        <v>121</v>
      </c>
      <c r="C67" s="10" t="s">
        <v>122</v>
      </c>
      <c r="D67" s="40" t="s">
        <v>81</v>
      </c>
      <c r="E67" s="11" t="s">
        <v>82</v>
      </c>
      <c r="F67" s="12" t="s">
        <v>195</v>
      </c>
      <c r="G67" s="25" t="str">
        <f t="shared" si="27"/>
        <v>基础楼A座-311</v>
      </c>
      <c r="H67" s="10" t="s">
        <v>24</v>
      </c>
      <c r="I67" s="12">
        <v>2</v>
      </c>
      <c r="J67" s="10" t="s">
        <v>43</v>
      </c>
      <c r="K67" s="12">
        <v>0</v>
      </c>
      <c r="L67" s="15"/>
      <c r="M67" s="25">
        <f t="shared" ref="M67" si="28">M66</f>
        <v>20</v>
      </c>
      <c r="N67" s="54" t="s">
        <v>455</v>
      </c>
      <c r="O67" s="54"/>
      <c r="P67" s="10" t="s">
        <v>30</v>
      </c>
      <c r="Q67" s="1" t="s">
        <v>374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</row>
    <row r="68" spans="1:201" s="17" customFormat="1" ht="30" hidden="1" customHeight="1">
      <c r="A68" s="10" t="s">
        <v>130</v>
      </c>
      <c r="B68" s="10" t="s">
        <v>121</v>
      </c>
      <c r="C68" s="10" t="s">
        <v>122</v>
      </c>
      <c r="D68" s="35" t="s">
        <v>101</v>
      </c>
      <c r="E68" s="35" t="s">
        <v>102</v>
      </c>
      <c r="F68" s="1" t="s">
        <v>197</v>
      </c>
      <c r="G68" s="56" t="s">
        <v>357</v>
      </c>
      <c r="H68" s="1" t="s">
        <v>28</v>
      </c>
      <c r="I68" s="1">
        <v>8</v>
      </c>
      <c r="J68" s="10" t="s">
        <v>198</v>
      </c>
      <c r="K68" s="1">
        <v>2</v>
      </c>
      <c r="L68" s="1" t="s">
        <v>199</v>
      </c>
      <c r="M68" s="56">
        <f>SUM(I68:K68)</f>
        <v>10</v>
      </c>
      <c r="N68" s="57" t="s">
        <v>466</v>
      </c>
      <c r="O68" s="24"/>
      <c r="P68" s="1" t="s">
        <v>35</v>
      </c>
      <c r="Q68" s="1" t="s">
        <v>374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</row>
    <row r="69" spans="1:201" s="17" customFormat="1" ht="30" customHeight="1">
      <c r="A69" s="10" t="s">
        <v>134</v>
      </c>
      <c r="B69" s="10" t="s">
        <v>121</v>
      </c>
      <c r="C69" s="10" t="s">
        <v>122</v>
      </c>
      <c r="D69" s="35" t="s">
        <v>101</v>
      </c>
      <c r="E69" s="35" t="s">
        <v>102</v>
      </c>
      <c r="F69" s="12" t="s">
        <v>65</v>
      </c>
      <c r="G69" s="18" t="s">
        <v>429</v>
      </c>
      <c r="H69" s="10" t="s">
        <v>24</v>
      </c>
      <c r="I69" s="12">
        <v>5</v>
      </c>
      <c r="J69" s="10" t="s">
        <v>66</v>
      </c>
      <c r="K69" s="12">
        <v>0</v>
      </c>
      <c r="L69" s="15"/>
      <c r="M69" s="18">
        <f>SUM(I69:K72)</f>
        <v>34</v>
      </c>
      <c r="N69" s="12" t="s">
        <v>413</v>
      </c>
      <c r="O69" s="15"/>
      <c r="P69" s="10" t="s">
        <v>24</v>
      </c>
      <c r="Q69" s="12" t="s">
        <v>376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</row>
    <row r="70" spans="1:201" s="17" customFormat="1" ht="30" customHeight="1">
      <c r="A70" s="10" t="s">
        <v>136</v>
      </c>
      <c r="B70" s="10" t="s">
        <v>121</v>
      </c>
      <c r="C70" s="10" t="s">
        <v>122</v>
      </c>
      <c r="D70" s="35" t="s">
        <v>101</v>
      </c>
      <c r="E70" s="35" t="s">
        <v>102</v>
      </c>
      <c r="F70" s="12" t="s">
        <v>202</v>
      </c>
      <c r="G70" s="20"/>
      <c r="H70" s="10" t="s">
        <v>35</v>
      </c>
      <c r="I70" s="12">
        <v>4</v>
      </c>
      <c r="J70" s="12" t="s">
        <v>203</v>
      </c>
      <c r="K70" s="12">
        <v>0</v>
      </c>
      <c r="L70" s="14"/>
      <c r="M70" s="20">
        <f>SUM(I70:K72)</f>
        <v>29</v>
      </c>
      <c r="N70" s="58" t="s">
        <v>396</v>
      </c>
      <c r="O70" s="33"/>
      <c r="P70" s="10" t="s">
        <v>27</v>
      </c>
      <c r="Q70" s="1" t="s">
        <v>374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</row>
    <row r="71" spans="1:201" s="17" customFormat="1" ht="30" customHeight="1">
      <c r="A71" s="10" t="s">
        <v>138</v>
      </c>
      <c r="B71" s="10" t="s">
        <v>121</v>
      </c>
      <c r="C71" s="10" t="s">
        <v>122</v>
      </c>
      <c r="D71" s="35" t="s">
        <v>101</v>
      </c>
      <c r="E71" s="35" t="s">
        <v>102</v>
      </c>
      <c r="F71" s="1" t="s">
        <v>202</v>
      </c>
      <c r="G71" s="20"/>
      <c r="H71" s="1" t="s">
        <v>24</v>
      </c>
      <c r="I71" s="1">
        <v>1</v>
      </c>
      <c r="J71" s="10" t="s">
        <v>205</v>
      </c>
      <c r="K71" s="1">
        <v>12</v>
      </c>
      <c r="L71" s="1" t="s">
        <v>206</v>
      </c>
      <c r="M71" s="20">
        <f t="shared" ref="M71:M72" si="29">M70</f>
        <v>29</v>
      </c>
      <c r="N71" s="26"/>
      <c r="O71" s="34"/>
      <c r="P71" s="1" t="s">
        <v>27</v>
      </c>
      <c r="Q71" s="1" t="s">
        <v>374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</row>
    <row r="72" spans="1:201" s="17" customFormat="1" ht="30" customHeight="1">
      <c r="A72" s="10" t="s">
        <v>141</v>
      </c>
      <c r="B72" s="10" t="s">
        <v>121</v>
      </c>
      <c r="C72" s="10" t="s">
        <v>122</v>
      </c>
      <c r="D72" s="35" t="s">
        <v>101</v>
      </c>
      <c r="E72" s="35" t="s">
        <v>102</v>
      </c>
      <c r="F72" s="12" t="s">
        <v>208</v>
      </c>
      <c r="G72" s="25"/>
      <c r="H72" s="10" t="s">
        <v>24</v>
      </c>
      <c r="I72" s="12">
        <v>12</v>
      </c>
      <c r="J72" s="12" t="s">
        <v>209</v>
      </c>
      <c r="K72" s="12">
        <v>0</v>
      </c>
      <c r="L72" s="14"/>
      <c r="M72" s="25">
        <f t="shared" si="29"/>
        <v>29</v>
      </c>
      <c r="N72" s="19" t="s">
        <v>397</v>
      </c>
      <c r="O72" s="15"/>
      <c r="P72" s="10" t="s">
        <v>27</v>
      </c>
      <c r="Q72" s="1" t="s">
        <v>374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</row>
    <row r="73" spans="1:201" s="17" customFormat="1" ht="30" customHeight="1">
      <c r="A73" s="10" t="s">
        <v>143</v>
      </c>
      <c r="B73" s="10" t="s">
        <v>121</v>
      </c>
      <c r="C73" s="10" t="s">
        <v>122</v>
      </c>
      <c r="D73" s="35" t="s">
        <v>101</v>
      </c>
      <c r="E73" s="35" t="s">
        <v>102</v>
      </c>
      <c r="F73" s="12" t="s">
        <v>211</v>
      </c>
      <c r="G73" s="18" t="s">
        <v>360</v>
      </c>
      <c r="H73" s="70" t="s">
        <v>27</v>
      </c>
      <c r="I73" s="19">
        <v>9</v>
      </c>
      <c r="J73" s="19" t="s">
        <v>479</v>
      </c>
      <c r="K73" s="19">
        <v>0</v>
      </c>
      <c r="L73" s="14"/>
      <c r="M73" s="18">
        <f>SUM(I73:K74)</f>
        <v>10</v>
      </c>
      <c r="N73" s="18" t="s">
        <v>487</v>
      </c>
      <c r="O73" s="33"/>
      <c r="P73" s="10" t="s">
        <v>50</v>
      </c>
      <c r="Q73" s="1" t="s">
        <v>374</v>
      </c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</row>
    <row r="74" spans="1:201" s="17" customFormat="1" ht="30" customHeight="1">
      <c r="A74" s="10" t="s">
        <v>145</v>
      </c>
      <c r="B74" s="10" t="s">
        <v>121</v>
      </c>
      <c r="C74" s="10" t="s">
        <v>122</v>
      </c>
      <c r="D74" s="35" t="s">
        <v>101</v>
      </c>
      <c r="E74" s="35" t="s">
        <v>102</v>
      </c>
      <c r="F74" s="12" t="s">
        <v>211</v>
      </c>
      <c r="G74" s="25" t="str">
        <f>G73</f>
        <v>基础楼A座-311</v>
      </c>
      <c r="H74" s="10" t="s">
        <v>50</v>
      </c>
      <c r="I74" s="12">
        <v>1</v>
      </c>
      <c r="J74" s="10" t="s">
        <v>132</v>
      </c>
      <c r="K74" s="12">
        <v>0</v>
      </c>
      <c r="L74" s="15"/>
      <c r="M74" s="25">
        <f t="shared" ref="M74" si="30">M73</f>
        <v>10</v>
      </c>
      <c r="N74" s="25" t="s">
        <v>366</v>
      </c>
      <c r="O74" s="34"/>
      <c r="P74" s="10" t="s">
        <v>50</v>
      </c>
      <c r="Q74" s="1" t="s">
        <v>374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</row>
    <row r="75" spans="1:201" s="17" customFormat="1" ht="30" customHeight="1">
      <c r="A75" s="10" t="s">
        <v>147</v>
      </c>
      <c r="B75" s="10" t="s">
        <v>121</v>
      </c>
      <c r="C75" s="10" t="s">
        <v>122</v>
      </c>
      <c r="D75" s="35" t="s">
        <v>101</v>
      </c>
      <c r="E75" s="35" t="s">
        <v>102</v>
      </c>
      <c r="F75" s="1" t="s">
        <v>214</v>
      </c>
      <c r="G75" s="31" t="s">
        <v>361</v>
      </c>
      <c r="H75" s="1" t="s">
        <v>28</v>
      </c>
      <c r="I75" s="1">
        <v>0</v>
      </c>
      <c r="J75" s="24"/>
      <c r="K75" s="1">
        <v>3</v>
      </c>
      <c r="L75" s="1" t="s">
        <v>215</v>
      </c>
      <c r="M75" s="31">
        <f>SUM(I75:K80)</f>
        <v>41</v>
      </c>
      <c r="N75" s="31" t="s">
        <v>488</v>
      </c>
      <c r="O75" s="52" t="s">
        <v>400</v>
      </c>
      <c r="P75" s="1" t="s">
        <v>50</v>
      </c>
      <c r="Q75" s="1" t="s">
        <v>374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</row>
    <row r="76" spans="1:201" s="17" customFormat="1" ht="30" customHeight="1">
      <c r="A76" s="10" t="s">
        <v>150</v>
      </c>
      <c r="B76" s="10" t="s">
        <v>121</v>
      </c>
      <c r="C76" s="10" t="s">
        <v>122</v>
      </c>
      <c r="D76" s="35" t="s">
        <v>101</v>
      </c>
      <c r="E76" s="35" t="s">
        <v>102</v>
      </c>
      <c r="F76" s="1" t="s">
        <v>214</v>
      </c>
      <c r="G76" s="20" t="str">
        <f t="shared" ref="G76:G80" si="31">G75</f>
        <v>基础楼A座-312</v>
      </c>
      <c r="H76" s="1" t="s">
        <v>85</v>
      </c>
      <c r="I76" s="1">
        <v>0</v>
      </c>
      <c r="J76" s="24"/>
      <c r="K76" s="1">
        <v>2</v>
      </c>
      <c r="L76" s="1" t="s">
        <v>217</v>
      </c>
      <c r="M76" s="20">
        <f t="shared" ref="M76:M80" si="32">M75</f>
        <v>41</v>
      </c>
      <c r="N76" s="20" t="s">
        <v>366</v>
      </c>
      <c r="O76" s="23"/>
      <c r="P76" s="1" t="s">
        <v>50</v>
      </c>
      <c r="Q76" s="1" t="s">
        <v>374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</row>
    <row r="77" spans="1:201" s="17" customFormat="1" ht="30" customHeight="1">
      <c r="A77" s="10" t="s">
        <v>332</v>
      </c>
      <c r="B77" s="10" t="s">
        <v>121</v>
      </c>
      <c r="C77" s="10" t="s">
        <v>122</v>
      </c>
      <c r="D77" s="35" t="s">
        <v>101</v>
      </c>
      <c r="E77" s="35" t="s">
        <v>102</v>
      </c>
      <c r="F77" s="1" t="s">
        <v>214</v>
      </c>
      <c r="G77" s="20" t="str">
        <f t="shared" si="31"/>
        <v>基础楼A座-312</v>
      </c>
      <c r="H77" s="1" t="s">
        <v>35</v>
      </c>
      <c r="I77" s="1">
        <v>0</v>
      </c>
      <c r="J77" s="24"/>
      <c r="K77" s="1">
        <v>7</v>
      </c>
      <c r="L77" s="1" t="s">
        <v>219</v>
      </c>
      <c r="M77" s="20">
        <f t="shared" si="32"/>
        <v>41</v>
      </c>
      <c r="N77" s="20" t="s">
        <v>366</v>
      </c>
      <c r="O77" s="23"/>
      <c r="P77" s="1" t="s">
        <v>50</v>
      </c>
      <c r="Q77" s="1" t="s">
        <v>374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</row>
    <row r="78" spans="1:201" s="17" customFormat="1" ht="30" customHeight="1">
      <c r="A78" s="10" t="s">
        <v>334</v>
      </c>
      <c r="B78" s="10" t="s">
        <v>121</v>
      </c>
      <c r="C78" s="10" t="s">
        <v>122</v>
      </c>
      <c r="D78" s="35" t="s">
        <v>101</v>
      </c>
      <c r="E78" s="35" t="s">
        <v>102</v>
      </c>
      <c r="F78" s="1" t="s">
        <v>214</v>
      </c>
      <c r="G78" s="20" t="str">
        <f t="shared" si="31"/>
        <v>基础楼A座-312</v>
      </c>
      <c r="H78" s="1" t="s">
        <v>39</v>
      </c>
      <c r="I78" s="1">
        <v>0</v>
      </c>
      <c r="J78" s="24"/>
      <c r="K78" s="1">
        <v>5</v>
      </c>
      <c r="L78" s="1" t="s">
        <v>221</v>
      </c>
      <c r="M78" s="20">
        <f t="shared" si="32"/>
        <v>41</v>
      </c>
      <c r="N78" s="20" t="s">
        <v>366</v>
      </c>
      <c r="O78" s="23"/>
      <c r="P78" s="1" t="s">
        <v>50</v>
      </c>
      <c r="Q78" s="1" t="s">
        <v>374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</row>
    <row r="79" spans="1:201" s="17" customFormat="1" ht="33.75">
      <c r="A79" s="10" t="s">
        <v>438</v>
      </c>
      <c r="B79" s="10" t="s">
        <v>121</v>
      </c>
      <c r="C79" s="10" t="s">
        <v>122</v>
      </c>
      <c r="D79" s="35" t="s">
        <v>101</v>
      </c>
      <c r="E79" s="35" t="s">
        <v>102</v>
      </c>
      <c r="F79" s="1" t="s">
        <v>214</v>
      </c>
      <c r="G79" s="20" t="str">
        <f t="shared" si="31"/>
        <v>基础楼A座-312</v>
      </c>
      <c r="H79" s="69" t="s">
        <v>27</v>
      </c>
      <c r="I79" s="69">
        <v>0</v>
      </c>
      <c r="J79" s="71"/>
      <c r="K79" s="69">
        <v>18</v>
      </c>
      <c r="L79" s="69" t="s">
        <v>223</v>
      </c>
      <c r="M79" s="20">
        <f t="shared" si="32"/>
        <v>41</v>
      </c>
      <c r="N79" s="20" t="s">
        <v>366</v>
      </c>
      <c r="O79" s="23"/>
      <c r="P79" s="1" t="s">
        <v>50</v>
      </c>
      <c r="Q79" s="1" t="s">
        <v>374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</row>
    <row r="80" spans="1:201" s="17" customFormat="1" ht="30" customHeight="1">
      <c r="A80" s="10" t="s">
        <v>439</v>
      </c>
      <c r="B80" s="10" t="s">
        <v>121</v>
      </c>
      <c r="C80" s="10" t="s">
        <v>122</v>
      </c>
      <c r="D80" s="35" t="s">
        <v>101</v>
      </c>
      <c r="E80" s="35" t="s">
        <v>102</v>
      </c>
      <c r="F80" s="1" t="s">
        <v>214</v>
      </c>
      <c r="G80" s="25" t="str">
        <f t="shared" si="31"/>
        <v>基础楼A座-312</v>
      </c>
      <c r="H80" s="1" t="s">
        <v>50</v>
      </c>
      <c r="I80" s="1">
        <v>1</v>
      </c>
      <c r="J80" s="10" t="s">
        <v>132</v>
      </c>
      <c r="K80" s="1">
        <v>5</v>
      </c>
      <c r="L80" s="1" t="s">
        <v>225</v>
      </c>
      <c r="M80" s="25">
        <f t="shared" si="32"/>
        <v>41</v>
      </c>
      <c r="N80" s="25" t="s">
        <v>366</v>
      </c>
      <c r="O80" s="26"/>
      <c r="P80" s="1" t="s">
        <v>50</v>
      </c>
      <c r="Q80" s="1" t="s">
        <v>374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</row>
    <row r="81" spans="1:201" s="17" customFormat="1" ht="30" hidden="1" customHeight="1">
      <c r="A81" s="10" t="s">
        <v>313</v>
      </c>
      <c r="B81" s="10" t="s">
        <v>227</v>
      </c>
      <c r="C81" s="10" t="s">
        <v>228</v>
      </c>
      <c r="D81" s="11" t="s">
        <v>20</v>
      </c>
      <c r="E81" s="11" t="s">
        <v>21</v>
      </c>
      <c r="F81" s="1" t="s">
        <v>229</v>
      </c>
      <c r="G81" s="59" t="s">
        <v>362</v>
      </c>
      <c r="H81" s="1" t="s">
        <v>24</v>
      </c>
      <c r="I81" s="1">
        <v>40</v>
      </c>
      <c r="J81" s="10" t="s">
        <v>48</v>
      </c>
      <c r="K81" s="1">
        <v>45</v>
      </c>
      <c r="L81" s="1" t="s">
        <v>231</v>
      </c>
      <c r="M81" s="13">
        <f>SUM(I81:I81,K81:K81)</f>
        <v>85</v>
      </c>
      <c r="N81" s="1" t="s">
        <v>418</v>
      </c>
      <c r="O81" s="1" t="s">
        <v>416</v>
      </c>
      <c r="P81" s="1" t="s">
        <v>28</v>
      </c>
      <c r="Q81" s="1" t="s">
        <v>372</v>
      </c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</row>
    <row r="82" spans="1:201" s="17" customFormat="1" ht="30" hidden="1" customHeight="1">
      <c r="A82" s="10" t="s">
        <v>316</v>
      </c>
      <c r="B82" s="10" t="s">
        <v>227</v>
      </c>
      <c r="C82" s="10" t="s">
        <v>228</v>
      </c>
      <c r="D82" s="11" t="s">
        <v>20</v>
      </c>
      <c r="E82" s="11" t="s">
        <v>21</v>
      </c>
      <c r="F82" s="12" t="s">
        <v>233</v>
      </c>
      <c r="G82" s="18" t="s">
        <v>359</v>
      </c>
      <c r="H82" s="10" t="s">
        <v>28</v>
      </c>
      <c r="I82" s="10">
        <v>2</v>
      </c>
      <c r="J82" s="12" t="s">
        <v>234</v>
      </c>
      <c r="K82" s="12">
        <v>0</v>
      </c>
      <c r="L82" s="14"/>
      <c r="M82" s="18">
        <f>SUM(I82:K85)</f>
        <v>67</v>
      </c>
      <c r="N82" s="18" t="s">
        <v>489</v>
      </c>
      <c r="O82" s="33"/>
      <c r="P82" s="10" t="s">
        <v>50</v>
      </c>
      <c r="Q82" s="1" t="s">
        <v>372</v>
      </c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</row>
    <row r="83" spans="1:201" s="17" customFormat="1" ht="30" hidden="1" customHeight="1">
      <c r="A83" s="10" t="s">
        <v>319</v>
      </c>
      <c r="B83" s="10" t="s">
        <v>227</v>
      </c>
      <c r="C83" s="10" t="s">
        <v>228</v>
      </c>
      <c r="D83" s="11" t="s">
        <v>20</v>
      </c>
      <c r="E83" s="11" t="s">
        <v>21</v>
      </c>
      <c r="F83" s="12" t="s">
        <v>233</v>
      </c>
      <c r="G83" s="20" t="str">
        <f t="shared" ref="G83:G85" si="33">G82</f>
        <v>基础楼A座-447</v>
      </c>
      <c r="H83" s="10" t="s">
        <v>39</v>
      </c>
      <c r="I83" s="12">
        <v>3</v>
      </c>
      <c r="J83" s="10" t="s">
        <v>477</v>
      </c>
      <c r="K83" s="12">
        <v>0</v>
      </c>
      <c r="L83" s="15"/>
      <c r="M83" s="20">
        <f t="shared" ref="M83:M85" si="34">M82</f>
        <v>67</v>
      </c>
      <c r="N83" s="25"/>
      <c r="O83" s="34"/>
      <c r="P83" s="10" t="s">
        <v>50</v>
      </c>
      <c r="Q83" s="1" t="s">
        <v>372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</row>
    <row r="84" spans="1:201" s="17" customFormat="1" ht="30" hidden="1" customHeight="1">
      <c r="A84" s="10" t="s">
        <v>322</v>
      </c>
      <c r="B84" s="10" t="s">
        <v>227</v>
      </c>
      <c r="C84" s="10" t="s">
        <v>228</v>
      </c>
      <c r="D84" s="11" t="s">
        <v>20</v>
      </c>
      <c r="E84" s="11" t="s">
        <v>21</v>
      </c>
      <c r="F84" s="1" t="s">
        <v>237</v>
      </c>
      <c r="G84" s="20" t="str">
        <f t="shared" si="33"/>
        <v>基础楼A座-447</v>
      </c>
      <c r="H84" s="1" t="s">
        <v>35</v>
      </c>
      <c r="I84" s="1">
        <v>3</v>
      </c>
      <c r="J84" s="1" t="s">
        <v>95</v>
      </c>
      <c r="K84" s="1">
        <v>5</v>
      </c>
      <c r="L84" s="1" t="s">
        <v>238</v>
      </c>
      <c r="M84" s="20">
        <f t="shared" si="34"/>
        <v>67</v>
      </c>
      <c r="N84" s="18" t="s">
        <v>490</v>
      </c>
      <c r="O84" s="60" t="s">
        <v>408</v>
      </c>
      <c r="P84" s="1" t="s">
        <v>50</v>
      </c>
      <c r="Q84" s="1" t="s">
        <v>372</v>
      </c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</row>
    <row r="85" spans="1:201" s="17" customFormat="1" ht="30" hidden="1" customHeight="1">
      <c r="A85" s="10" t="s">
        <v>326</v>
      </c>
      <c r="B85" s="10" t="s">
        <v>227</v>
      </c>
      <c r="C85" s="10" t="s">
        <v>228</v>
      </c>
      <c r="D85" s="11" t="s">
        <v>20</v>
      </c>
      <c r="E85" s="11" t="s">
        <v>21</v>
      </c>
      <c r="F85" s="1" t="s">
        <v>237</v>
      </c>
      <c r="G85" s="25" t="str">
        <f t="shared" si="33"/>
        <v>基础楼A座-447</v>
      </c>
      <c r="H85" s="1" t="s">
        <v>39</v>
      </c>
      <c r="I85" s="1">
        <v>19</v>
      </c>
      <c r="J85" s="1" t="s">
        <v>240</v>
      </c>
      <c r="K85" s="1">
        <v>35</v>
      </c>
      <c r="L85" s="1" t="s">
        <v>241</v>
      </c>
      <c r="M85" s="25">
        <f t="shared" si="34"/>
        <v>67</v>
      </c>
      <c r="N85" s="25" t="s">
        <v>367</v>
      </c>
      <c r="O85" s="25"/>
      <c r="P85" s="1" t="s">
        <v>50</v>
      </c>
      <c r="Q85" s="1" t="s">
        <v>372</v>
      </c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</row>
    <row r="86" spans="1:201" s="17" customFormat="1" ht="30" hidden="1" customHeight="1">
      <c r="A86" s="10" t="s">
        <v>329</v>
      </c>
      <c r="B86" s="10" t="s">
        <v>227</v>
      </c>
      <c r="C86" s="10" t="s">
        <v>228</v>
      </c>
      <c r="D86" s="40" t="s">
        <v>81</v>
      </c>
      <c r="E86" s="11" t="s">
        <v>82</v>
      </c>
      <c r="F86" s="12" t="s">
        <v>243</v>
      </c>
      <c r="G86" s="18" t="s">
        <v>357</v>
      </c>
      <c r="H86" s="10" t="s">
        <v>28</v>
      </c>
      <c r="I86" s="12">
        <v>5</v>
      </c>
      <c r="J86" s="12" t="s">
        <v>244</v>
      </c>
      <c r="K86" s="12">
        <v>0</v>
      </c>
      <c r="L86" s="14"/>
      <c r="M86" s="18">
        <f>SUM(I86:K88)</f>
        <v>38</v>
      </c>
      <c r="N86" s="18" t="s">
        <v>491</v>
      </c>
      <c r="O86" s="27" t="s">
        <v>467</v>
      </c>
      <c r="P86" s="10" t="s">
        <v>50</v>
      </c>
      <c r="Q86" s="1" t="s">
        <v>372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</row>
    <row r="87" spans="1:201" s="17" customFormat="1" ht="30" hidden="1" customHeight="1">
      <c r="A87" s="10" t="s">
        <v>338</v>
      </c>
      <c r="B87" s="10" t="s">
        <v>227</v>
      </c>
      <c r="C87" s="10" t="s">
        <v>228</v>
      </c>
      <c r="D87" s="40" t="s">
        <v>81</v>
      </c>
      <c r="E87" s="11" t="s">
        <v>82</v>
      </c>
      <c r="F87" s="1" t="s">
        <v>243</v>
      </c>
      <c r="G87" s="20" t="str">
        <f t="shared" ref="G87:G88" si="35">G86</f>
        <v>基础楼A座-307</v>
      </c>
      <c r="H87" s="1" t="s">
        <v>85</v>
      </c>
      <c r="I87" s="1">
        <v>0</v>
      </c>
      <c r="J87" s="24"/>
      <c r="K87" s="1">
        <v>3</v>
      </c>
      <c r="L87" s="1" t="s">
        <v>246</v>
      </c>
      <c r="M87" s="20">
        <f t="shared" ref="M87:M88" si="36">M86</f>
        <v>38</v>
      </c>
      <c r="N87" s="20" t="s">
        <v>367</v>
      </c>
      <c r="O87" s="55"/>
      <c r="P87" s="1" t="s">
        <v>50</v>
      </c>
      <c r="Q87" s="1" t="s">
        <v>372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</row>
    <row r="88" spans="1:201" s="17" customFormat="1" ht="30" hidden="1" customHeight="1">
      <c r="A88" s="10" t="s">
        <v>46</v>
      </c>
      <c r="B88" s="10" t="s">
        <v>227</v>
      </c>
      <c r="C88" s="10" t="s">
        <v>228</v>
      </c>
      <c r="D88" s="40" t="s">
        <v>81</v>
      </c>
      <c r="E88" s="11" t="s">
        <v>82</v>
      </c>
      <c r="F88" s="1" t="s">
        <v>243</v>
      </c>
      <c r="G88" s="25" t="str">
        <f t="shared" si="35"/>
        <v>基础楼A座-307</v>
      </c>
      <c r="H88" s="1" t="s">
        <v>35</v>
      </c>
      <c r="I88" s="1">
        <v>9</v>
      </c>
      <c r="J88" s="1" t="s">
        <v>248</v>
      </c>
      <c r="K88" s="1">
        <v>21</v>
      </c>
      <c r="L88" s="1" t="s">
        <v>249</v>
      </c>
      <c r="M88" s="25">
        <f t="shared" si="36"/>
        <v>38</v>
      </c>
      <c r="N88" s="25" t="s">
        <v>367</v>
      </c>
      <c r="O88" s="54"/>
      <c r="P88" s="1" t="s">
        <v>50</v>
      </c>
      <c r="Q88" s="1" t="s">
        <v>372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</row>
    <row r="89" spans="1:201" s="17" customFormat="1" ht="45">
      <c r="A89" s="10" t="s">
        <v>51</v>
      </c>
      <c r="B89" s="10" t="s">
        <v>227</v>
      </c>
      <c r="C89" s="10" t="s">
        <v>228</v>
      </c>
      <c r="D89" s="40" t="s">
        <v>81</v>
      </c>
      <c r="E89" s="11" t="s">
        <v>82</v>
      </c>
      <c r="F89" s="1" t="s">
        <v>243</v>
      </c>
      <c r="G89" s="31" t="s">
        <v>358</v>
      </c>
      <c r="H89" s="69" t="s">
        <v>27</v>
      </c>
      <c r="I89" s="69">
        <v>1</v>
      </c>
      <c r="J89" s="70" t="s">
        <v>251</v>
      </c>
      <c r="K89" s="69">
        <v>33</v>
      </c>
      <c r="L89" s="69" t="s">
        <v>116</v>
      </c>
      <c r="M89" s="31">
        <f>SUM(I89:K90)</f>
        <v>39</v>
      </c>
      <c r="N89" s="31" t="s">
        <v>492</v>
      </c>
      <c r="O89" s="52" t="s">
        <v>399</v>
      </c>
      <c r="P89" s="1" t="s">
        <v>50</v>
      </c>
      <c r="Q89" s="1" t="s">
        <v>372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</row>
    <row r="90" spans="1:201" s="17" customFormat="1" ht="30" customHeight="1">
      <c r="A90" s="10" t="s">
        <v>275</v>
      </c>
      <c r="B90" s="10" t="s">
        <v>227</v>
      </c>
      <c r="C90" s="10" t="s">
        <v>228</v>
      </c>
      <c r="D90" s="40" t="s">
        <v>81</v>
      </c>
      <c r="E90" s="11" t="s">
        <v>82</v>
      </c>
      <c r="F90" s="1" t="s">
        <v>243</v>
      </c>
      <c r="G90" s="25" t="str">
        <f>G89</f>
        <v>基础楼A座-308</v>
      </c>
      <c r="H90" s="1" t="s">
        <v>50</v>
      </c>
      <c r="I90" s="1">
        <v>1</v>
      </c>
      <c r="J90" s="10" t="s">
        <v>132</v>
      </c>
      <c r="K90" s="1">
        <v>4</v>
      </c>
      <c r="L90" s="1" t="s">
        <v>253</v>
      </c>
      <c r="M90" s="25">
        <f>M89</f>
        <v>39</v>
      </c>
      <c r="N90" s="25" t="s">
        <v>367</v>
      </c>
      <c r="O90" s="26"/>
      <c r="P90" s="1" t="s">
        <v>50</v>
      </c>
      <c r="Q90" s="1" t="s">
        <v>372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</row>
    <row r="91" spans="1:201" s="17" customFormat="1" ht="30" hidden="1" customHeight="1">
      <c r="A91" s="10" t="s">
        <v>278</v>
      </c>
      <c r="B91" s="10" t="s">
        <v>227</v>
      </c>
      <c r="C91" s="10" t="s">
        <v>228</v>
      </c>
      <c r="D91" s="40" t="s">
        <v>81</v>
      </c>
      <c r="E91" s="11" t="s">
        <v>82</v>
      </c>
      <c r="F91" s="1" t="s">
        <v>255</v>
      </c>
      <c r="G91" s="31" t="s">
        <v>363</v>
      </c>
      <c r="H91" s="1" t="s">
        <v>28</v>
      </c>
      <c r="I91" s="1">
        <v>25</v>
      </c>
      <c r="J91" s="1" t="s">
        <v>256</v>
      </c>
      <c r="K91" s="1">
        <v>27</v>
      </c>
      <c r="L91" s="1" t="s">
        <v>257</v>
      </c>
      <c r="M91" s="31">
        <f>SUM(I91:K93)</f>
        <v>61</v>
      </c>
      <c r="N91" s="31" t="s">
        <v>493</v>
      </c>
      <c r="O91" s="31" t="s">
        <v>422</v>
      </c>
      <c r="P91" s="1" t="s">
        <v>50</v>
      </c>
      <c r="Q91" s="1" t="s">
        <v>378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</row>
    <row r="92" spans="1:201" s="17" customFormat="1" ht="30" hidden="1" customHeight="1">
      <c r="A92" s="10" t="s">
        <v>279</v>
      </c>
      <c r="B92" s="10" t="s">
        <v>227</v>
      </c>
      <c r="C92" s="10" t="s">
        <v>228</v>
      </c>
      <c r="D92" s="40" t="s">
        <v>81</v>
      </c>
      <c r="E92" s="11" t="s">
        <v>82</v>
      </c>
      <c r="F92" s="1" t="s">
        <v>255</v>
      </c>
      <c r="G92" s="20" t="str">
        <f t="shared" ref="G92:G93" si="37">G91</f>
        <v>基础楼A座447</v>
      </c>
      <c r="H92" s="1" t="s">
        <v>85</v>
      </c>
      <c r="I92" s="1">
        <v>0</v>
      </c>
      <c r="J92" s="24"/>
      <c r="K92" s="1">
        <v>2</v>
      </c>
      <c r="L92" s="1" t="s">
        <v>259</v>
      </c>
      <c r="M92" s="20">
        <f t="shared" ref="M92:M93" si="38">M91</f>
        <v>61</v>
      </c>
      <c r="N92" s="20" t="s">
        <v>366</v>
      </c>
      <c r="O92" s="20"/>
      <c r="P92" s="1" t="s">
        <v>50</v>
      </c>
      <c r="Q92" s="1" t="s">
        <v>378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</row>
    <row r="93" spans="1:201" s="17" customFormat="1" ht="30" hidden="1" customHeight="1">
      <c r="A93" s="10" t="s">
        <v>440</v>
      </c>
      <c r="B93" s="10" t="s">
        <v>227</v>
      </c>
      <c r="C93" s="10" t="s">
        <v>228</v>
      </c>
      <c r="D93" s="40" t="s">
        <v>81</v>
      </c>
      <c r="E93" s="11" t="s">
        <v>82</v>
      </c>
      <c r="F93" s="1" t="s">
        <v>255</v>
      </c>
      <c r="G93" s="25" t="str">
        <f t="shared" si="37"/>
        <v>基础楼A座447</v>
      </c>
      <c r="H93" s="1" t="s">
        <v>35</v>
      </c>
      <c r="I93" s="1">
        <v>0</v>
      </c>
      <c r="J93" s="24"/>
      <c r="K93" s="1">
        <v>7</v>
      </c>
      <c r="L93" s="1" t="s">
        <v>261</v>
      </c>
      <c r="M93" s="25">
        <f t="shared" si="38"/>
        <v>61</v>
      </c>
      <c r="N93" s="25" t="s">
        <v>367</v>
      </c>
      <c r="O93" s="25"/>
      <c r="P93" s="1" t="s">
        <v>50</v>
      </c>
      <c r="Q93" s="1" t="s">
        <v>378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</row>
    <row r="94" spans="1:201" s="17" customFormat="1" ht="30" hidden="1" customHeight="1">
      <c r="A94" s="10" t="s">
        <v>283</v>
      </c>
      <c r="B94" s="10" t="s">
        <v>227</v>
      </c>
      <c r="C94" s="10" t="s">
        <v>228</v>
      </c>
      <c r="D94" s="40" t="s">
        <v>81</v>
      </c>
      <c r="E94" s="11" t="s">
        <v>82</v>
      </c>
      <c r="F94" s="1" t="s">
        <v>255</v>
      </c>
      <c r="G94" s="1" t="s">
        <v>364</v>
      </c>
      <c r="H94" s="1" t="s">
        <v>39</v>
      </c>
      <c r="I94" s="1">
        <v>31</v>
      </c>
      <c r="J94" s="1" t="s">
        <v>263</v>
      </c>
      <c r="K94" s="1">
        <v>36</v>
      </c>
      <c r="L94" s="1" t="s">
        <v>264</v>
      </c>
      <c r="M94" s="12">
        <f t="shared" ref="M94:M119" si="39">SUM(I94,K94)</f>
        <v>67</v>
      </c>
      <c r="N94" s="1" t="s">
        <v>494</v>
      </c>
      <c r="O94" s="45" t="s">
        <v>409</v>
      </c>
      <c r="P94" s="1" t="s">
        <v>50</v>
      </c>
      <c r="Q94" s="1" t="s">
        <v>378</v>
      </c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</row>
    <row r="95" spans="1:201" s="17" customFormat="1" ht="22.5">
      <c r="A95" s="10" t="s">
        <v>286</v>
      </c>
      <c r="B95" s="10" t="s">
        <v>227</v>
      </c>
      <c r="C95" s="10" t="s">
        <v>228</v>
      </c>
      <c r="D95" s="40" t="s">
        <v>81</v>
      </c>
      <c r="E95" s="11" t="s">
        <v>82</v>
      </c>
      <c r="F95" s="1" t="s">
        <v>255</v>
      </c>
      <c r="G95" s="31" t="s">
        <v>365</v>
      </c>
      <c r="H95" s="69" t="s">
        <v>27</v>
      </c>
      <c r="I95" s="69">
        <v>18</v>
      </c>
      <c r="J95" s="69" t="s">
        <v>266</v>
      </c>
      <c r="K95" s="69">
        <v>9</v>
      </c>
      <c r="L95" s="69" t="s">
        <v>267</v>
      </c>
      <c r="M95" s="31">
        <f>SUM(I95:K98)</f>
        <v>39</v>
      </c>
      <c r="N95" s="31" t="s">
        <v>495</v>
      </c>
      <c r="O95" s="52" t="s">
        <v>398</v>
      </c>
      <c r="P95" s="1" t="s">
        <v>50</v>
      </c>
      <c r="Q95" s="1" t="s">
        <v>378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</row>
    <row r="96" spans="1:201" s="17" customFormat="1" ht="30" customHeight="1">
      <c r="A96" s="10" t="s">
        <v>289</v>
      </c>
      <c r="B96" s="10" t="s">
        <v>227</v>
      </c>
      <c r="C96" s="10" t="s">
        <v>228</v>
      </c>
      <c r="D96" s="40" t="s">
        <v>81</v>
      </c>
      <c r="E96" s="11" t="s">
        <v>82</v>
      </c>
      <c r="F96" s="1" t="s">
        <v>255</v>
      </c>
      <c r="G96" s="20" t="str">
        <f t="shared" ref="G96:G97" si="40">G95</f>
        <v>基础楼A座436</v>
      </c>
      <c r="H96" s="1" t="s">
        <v>50</v>
      </c>
      <c r="I96" s="1">
        <v>0</v>
      </c>
      <c r="J96" s="24"/>
      <c r="K96" s="1">
        <v>1</v>
      </c>
      <c r="L96" s="1" t="s">
        <v>117</v>
      </c>
      <c r="M96" s="20">
        <f>M95</f>
        <v>39</v>
      </c>
      <c r="N96" s="25"/>
      <c r="O96" s="26"/>
      <c r="P96" s="1" t="s">
        <v>50</v>
      </c>
      <c r="Q96" s="1" t="s">
        <v>378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</row>
    <row r="97" spans="1:201" s="17" customFormat="1" ht="30" customHeight="1">
      <c r="A97" s="10" t="s">
        <v>292</v>
      </c>
      <c r="B97" s="10" t="s">
        <v>227</v>
      </c>
      <c r="C97" s="10" t="s">
        <v>228</v>
      </c>
      <c r="D97" s="40" t="s">
        <v>81</v>
      </c>
      <c r="E97" s="11" t="s">
        <v>82</v>
      </c>
      <c r="F97" s="12" t="s">
        <v>270</v>
      </c>
      <c r="G97" s="20" t="str">
        <f t="shared" si="40"/>
        <v>基础楼A座436</v>
      </c>
      <c r="H97" s="10" t="s">
        <v>24</v>
      </c>
      <c r="I97" s="12">
        <v>7</v>
      </c>
      <c r="J97" s="12" t="s">
        <v>271</v>
      </c>
      <c r="K97" s="12">
        <v>0</v>
      </c>
      <c r="L97" s="14"/>
      <c r="M97" s="20">
        <f t="shared" ref="M97" si="41">M96</f>
        <v>39</v>
      </c>
      <c r="N97" s="27" t="s">
        <v>496</v>
      </c>
      <c r="O97" s="15"/>
      <c r="P97" s="10" t="s">
        <v>50</v>
      </c>
      <c r="Q97" s="1" t="s">
        <v>378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</row>
    <row r="98" spans="1:201" s="17" customFormat="1" ht="30" customHeight="1">
      <c r="A98" s="10" t="s">
        <v>295</v>
      </c>
      <c r="B98" s="10" t="s">
        <v>227</v>
      </c>
      <c r="C98" s="10" t="s">
        <v>228</v>
      </c>
      <c r="D98" s="40" t="s">
        <v>81</v>
      </c>
      <c r="E98" s="11" t="s">
        <v>82</v>
      </c>
      <c r="F98" s="1" t="s">
        <v>88</v>
      </c>
      <c r="G98" s="25"/>
      <c r="H98" s="1" t="s">
        <v>24</v>
      </c>
      <c r="I98" s="1">
        <v>0</v>
      </c>
      <c r="J98" s="24"/>
      <c r="K98" s="1">
        <v>4</v>
      </c>
      <c r="L98" s="1" t="s">
        <v>89</v>
      </c>
      <c r="M98" s="25"/>
      <c r="N98" s="32"/>
      <c r="O98" s="24"/>
      <c r="P98" s="1" t="s">
        <v>50</v>
      </c>
      <c r="Q98" s="1" t="s">
        <v>378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</row>
    <row r="99" spans="1:201" s="17" customFormat="1" ht="30" hidden="1" customHeight="1">
      <c r="A99" s="10" t="s">
        <v>53</v>
      </c>
      <c r="B99" s="10" t="s">
        <v>227</v>
      </c>
      <c r="C99" s="10" t="s">
        <v>228</v>
      </c>
      <c r="D99" s="35" t="s">
        <v>101</v>
      </c>
      <c r="E99" s="35" t="s">
        <v>102</v>
      </c>
      <c r="F99" s="1" t="s">
        <v>272</v>
      </c>
      <c r="G99" s="1" t="s">
        <v>357</v>
      </c>
      <c r="H99" s="1" t="s">
        <v>24</v>
      </c>
      <c r="I99" s="1">
        <v>6</v>
      </c>
      <c r="J99" s="10" t="s">
        <v>273</v>
      </c>
      <c r="K99" s="1">
        <v>11</v>
      </c>
      <c r="L99" s="1" t="s">
        <v>274</v>
      </c>
      <c r="M99" s="59">
        <f>SUM(I99:K99)</f>
        <v>17</v>
      </c>
      <c r="N99" s="1" t="s">
        <v>419</v>
      </c>
      <c r="O99" s="24"/>
      <c r="P99" s="1" t="s">
        <v>28</v>
      </c>
      <c r="Q99" s="1" t="s">
        <v>378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</row>
    <row r="100" spans="1:201" s="17" customFormat="1" ht="30" customHeight="1">
      <c r="A100" s="10" t="s">
        <v>245</v>
      </c>
      <c r="B100" s="10" t="s">
        <v>227</v>
      </c>
      <c r="C100" s="10" t="s">
        <v>228</v>
      </c>
      <c r="D100" s="35" t="s">
        <v>101</v>
      </c>
      <c r="E100" s="35" t="s">
        <v>102</v>
      </c>
      <c r="F100" s="12" t="s">
        <v>276</v>
      </c>
      <c r="G100" s="18" t="s">
        <v>392</v>
      </c>
      <c r="H100" s="10" t="s">
        <v>35</v>
      </c>
      <c r="I100" s="12">
        <v>4</v>
      </c>
      <c r="J100" s="12" t="s">
        <v>390</v>
      </c>
      <c r="K100" s="12">
        <v>0</v>
      </c>
      <c r="L100" s="14"/>
      <c r="M100" s="18">
        <f>SUM(I100:K104)</f>
        <v>41</v>
      </c>
      <c r="N100" s="27" t="s">
        <v>497</v>
      </c>
      <c r="O100" s="15"/>
      <c r="P100" s="10" t="s">
        <v>50</v>
      </c>
      <c r="Q100" s="1" t="s">
        <v>378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</row>
    <row r="101" spans="1:201" s="17" customFormat="1" ht="30" customHeight="1">
      <c r="A101" s="10" t="s">
        <v>247</v>
      </c>
      <c r="B101" s="10" t="s">
        <v>227</v>
      </c>
      <c r="C101" s="10" t="s">
        <v>228</v>
      </c>
      <c r="D101" s="35" t="s">
        <v>101</v>
      </c>
      <c r="E101" s="35" t="s">
        <v>102</v>
      </c>
      <c r="F101" s="1" t="s">
        <v>280</v>
      </c>
      <c r="G101" s="20"/>
      <c r="H101" s="69" t="s">
        <v>27</v>
      </c>
      <c r="I101" s="69">
        <v>3</v>
      </c>
      <c r="J101" s="69" t="s">
        <v>284</v>
      </c>
      <c r="K101" s="69">
        <v>0</v>
      </c>
      <c r="L101" s="24"/>
      <c r="M101" s="20"/>
      <c r="N101" s="30"/>
      <c r="O101" s="24"/>
      <c r="P101" s="1" t="s">
        <v>50</v>
      </c>
      <c r="Q101" s="1" t="s">
        <v>378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</row>
    <row r="102" spans="1:201" s="17" customFormat="1" ht="30" customHeight="1">
      <c r="A102" s="10" t="s">
        <v>250</v>
      </c>
      <c r="B102" s="10" t="s">
        <v>227</v>
      </c>
      <c r="C102" s="10" t="s">
        <v>228</v>
      </c>
      <c r="D102" s="35" t="s">
        <v>101</v>
      </c>
      <c r="E102" s="35" t="s">
        <v>102</v>
      </c>
      <c r="F102" s="1" t="s">
        <v>290</v>
      </c>
      <c r="G102" s="20"/>
      <c r="H102" s="1" t="s">
        <v>35</v>
      </c>
      <c r="I102" s="1">
        <v>0</v>
      </c>
      <c r="J102" s="24"/>
      <c r="K102" s="1">
        <v>5</v>
      </c>
      <c r="L102" s="1" t="s">
        <v>291</v>
      </c>
      <c r="M102" s="20"/>
      <c r="N102" s="30"/>
      <c r="O102" s="24"/>
      <c r="P102" s="1" t="s">
        <v>50</v>
      </c>
      <c r="Q102" s="1" t="s">
        <v>378</v>
      </c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</row>
    <row r="103" spans="1:201" s="17" customFormat="1" ht="30" customHeight="1">
      <c r="A103" s="10" t="s">
        <v>252</v>
      </c>
      <c r="B103" s="10" t="s">
        <v>227</v>
      </c>
      <c r="C103" s="10" t="s">
        <v>228</v>
      </c>
      <c r="D103" s="35" t="s">
        <v>101</v>
      </c>
      <c r="E103" s="35" t="s">
        <v>102</v>
      </c>
      <c r="F103" s="1" t="s">
        <v>293</v>
      </c>
      <c r="G103" s="20"/>
      <c r="H103" s="1" t="s">
        <v>35</v>
      </c>
      <c r="I103" s="1">
        <v>0</v>
      </c>
      <c r="J103" s="24"/>
      <c r="K103" s="1">
        <v>7</v>
      </c>
      <c r="L103" s="1" t="s">
        <v>294</v>
      </c>
      <c r="M103" s="20"/>
      <c r="N103" s="30"/>
      <c r="O103" s="41" t="s">
        <v>410</v>
      </c>
      <c r="P103" s="1" t="s">
        <v>50</v>
      </c>
      <c r="Q103" s="1" t="s">
        <v>378</v>
      </c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</row>
    <row r="104" spans="1:201" s="17" customFormat="1" ht="30" customHeight="1">
      <c r="A104" s="10" t="s">
        <v>254</v>
      </c>
      <c r="B104" s="10" t="s">
        <v>227</v>
      </c>
      <c r="C104" s="10" t="s">
        <v>228</v>
      </c>
      <c r="D104" s="35" t="s">
        <v>101</v>
      </c>
      <c r="E104" s="35" t="s">
        <v>102</v>
      </c>
      <c r="F104" s="1" t="s">
        <v>293</v>
      </c>
      <c r="G104" s="25"/>
      <c r="H104" s="1" t="s">
        <v>39</v>
      </c>
      <c r="I104" s="1">
        <v>8</v>
      </c>
      <c r="J104" s="1" t="s">
        <v>296</v>
      </c>
      <c r="K104" s="1">
        <v>14</v>
      </c>
      <c r="L104" s="1" t="s">
        <v>297</v>
      </c>
      <c r="M104" s="25"/>
      <c r="N104" s="32"/>
      <c r="O104" s="25"/>
      <c r="P104" s="1" t="s">
        <v>50</v>
      </c>
      <c r="Q104" s="1" t="s">
        <v>378</v>
      </c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</row>
    <row r="105" spans="1:201" s="17" customFormat="1" ht="30" customHeight="1">
      <c r="A105" s="10" t="s">
        <v>258</v>
      </c>
      <c r="B105" s="10" t="s">
        <v>227</v>
      </c>
      <c r="C105" s="10" t="s">
        <v>228</v>
      </c>
      <c r="D105" s="35" t="s">
        <v>101</v>
      </c>
      <c r="E105" s="35" t="s">
        <v>102</v>
      </c>
      <c r="F105" s="1" t="s">
        <v>299</v>
      </c>
      <c r="G105" s="18" t="s">
        <v>445</v>
      </c>
      <c r="H105" s="1" t="s">
        <v>35</v>
      </c>
      <c r="I105" s="1">
        <v>0</v>
      </c>
      <c r="J105" s="24"/>
      <c r="K105" s="1">
        <v>3</v>
      </c>
      <c r="L105" s="1" t="s">
        <v>300</v>
      </c>
      <c r="M105" s="18">
        <f>SUM(I105:K114)</f>
        <v>76</v>
      </c>
      <c r="N105" s="28" t="s">
        <v>498</v>
      </c>
      <c r="O105" s="24"/>
      <c r="P105" s="1" t="s">
        <v>50</v>
      </c>
      <c r="Q105" s="1" t="s">
        <v>378</v>
      </c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</row>
    <row r="106" spans="1:201" s="17" customFormat="1" ht="30" customHeight="1">
      <c r="A106" s="10" t="s">
        <v>260</v>
      </c>
      <c r="B106" s="10" t="s">
        <v>227</v>
      </c>
      <c r="C106" s="10" t="s">
        <v>228</v>
      </c>
      <c r="D106" s="35" t="s">
        <v>101</v>
      </c>
      <c r="E106" s="35" t="s">
        <v>102</v>
      </c>
      <c r="F106" s="1" t="s">
        <v>302</v>
      </c>
      <c r="G106" s="20" t="str">
        <f t="shared" ref="G106:G108" si="42">G105</f>
        <v>基础楼A座-424</v>
      </c>
      <c r="H106" s="1" t="s">
        <v>28</v>
      </c>
      <c r="I106" s="1">
        <v>0</v>
      </c>
      <c r="J106" s="24"/>
      <c r="K106" s="1">
        <v>24</v>
      </c>
      <c r="L106" s="1" t="s">
        <v>303</v>
      </c>
      <c r="M106" s="61">
        <f t="shared" ref="M106:M108" si="43">M105</f>
        <v>76</v>
      </c>
      <c r="N106" s="30"/>
      <c r="O106" s="31" t="s">
        <v>423</v>
      </c>
      <c r="P106" s="1" t="s">
        <v>50</v>
      </c>
      <c r="Q106" s="1" t="s">
        <v>378</v>
      </c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</row>
    <row r="107" spans="1:201" s="17" customFormat="1" ht="30" customHeight="1">
      <c r="A107" s="10" t="s">
        <v>262</v>
      </c>
      <c r="B107" s="10" t="s">
        <v>227</v>
      </c>
      <c r="C107" s="10" t="s">
        <v>228</v>
      </c>
      <c r="D107" s="35" t="s">
        <v>101</v>
      </c>
      <c r="E107" s="35" t="s">
        <v>102</v>
      </c>
      <c r="F107" s="1" t="s">
        <v>302</v>
      </c>
      <c r="G107" s="20" t="str">
        <f t="shared" si="42"/>
        <v>基础楼A座-424</v>
      </c>
      <c r="H107" s="1" t="s">
        <v>35</v>
      </c>
      <c r="I107" s="1">
        <v>0</v>
      </c>
      <c r="J107" s="24"/>
      <c r="K107" s="1">
        <v>10</v>
      </c>
      <c r="L107" s="1" t="s">
        <v>305</v>
      </c>
      <c r="M107" s="61">
        <f t="shared" si="43"/>
        <v>76</v>
      </c>
      <c r="N107" s="30"/>
      <c r="O107" s="20"/>
      <c r="P107" s="1" t="s">
        <v>50</v>
      </c>
      <c r="Q107" s="1" t="s">
        <v>378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</row>
    <row r="108" spans="1:201" s="17" customFormat="1" ht="30" customHeight="1">
      <c r="A108" s="10" t="s">
        <v>265</v>
      </c>
      <c r="B108" s="10" t="s">
        <v>227</v>
      </c>
      <c r="C108" s="10" t="s">
        <v>228</v>
      </c>
      <c r="D108" s="35" t="s">
        <v>101</v>
      </c>
      <c r="E108" s="35" t="s">
        <v>102</v>
      </c>
      <c r="F108" s="1" t="s">
        <v>302</v>
      </c>
      <c r="G108" s="20" t="str">
        <f t="shared" si="42"/>
        <v>基础楼A座-424</v>
      </c>
      <c r="H108" s="1" t="s">
        <v>24</v>
      </c>
      <c r="I108" s="1">
        <v>0</v>
      </c>
      <c r="J108" s="24"/>
      <c r="K108" s="1">
        <v>10</v>
      </c>
      <c r="L108" s="1" t="s">
        <v>307</v>
      </c>
      <c r="M108" s="61">
        <f t="shared" si="43"/>
        <v>76</v>
      </c>
      <c r="N108" s="32"/>
      <c r="O108" s="25"/>
      <c r="P108" s="1" t="s">
        <v>50</v>
      </c>
      <c r="Q108" s="1" t="s">
        <v>378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</row>
    <row r="109" spans="1:201" s="17" customFormat="1" ht="30" customHeight="1">
      <c r="A109" s="10" t="s">
        <v>56</v>
      </c>
      <c r="B109" s="10" t="s">
        <v>227</v>
      </c>
      <c r="C109" s="10" t="s">
        <v>228</v>
      </c>
      <c r="D109" s="35" t="s">
        <v>101</v>
      </c>
      <c r="E109" s="35" t="s">
        <v>102</v>
      </c>
      <c r="F109" s="12" t="s">
        <v>276</v>
      </c>
      <c r="G109" s="20"/>
      <c r="H109" s="10" t="s">
        <v>28</v>
      </c>
      <c r="I109" s="12">
        <v>1</v>
      </c>
      <c r="J109" s="10" t="s">
        <v>277</v>
      </c>
      <c r="K109" s="12">
        <v>0</v>
      </c>
      <c r="L109" s="15"/>
      <c r="M109" s="61">
        <f>SUM(I109:K114)</f>
        <v>29</v>
      </c>
      <c r="N109" s="27" t="s">
        <v>499</v>
      </c>
      <c r="O109" s="33"/>
      <c r="P109" s="10" t="s">
        <v>50</v>
      </c>
      <c r="Q109" s="1" t="s">
        <v>378</v>
      </c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</row>
    <row r="110" spans="1:201" s="17" customFormat="1" ht="30" customHeight="1">
      <c r="A110" s="10" t="s">
        <v>90</v>
      </c>
      <c r="B110" s="10" t="s">
        <v>227</v>
      </c>
      <c r="C110" s="10" t="s">
        <v>228</v>
      </c>
      <c r="D110" s="35" t="s">
        <v>101</v>
      </c>
      <c r="E110" s="35" t="s">
        <v>102</v>
      </c>
      <c r="F110" s="12" t="s">
        <v>276</v>
      </c>
      <c r="G110" s="20"/>
      <c r="H110" s="10" t="s">
        <v>35</v>
      </c>
      <c r="I110" s="12">
        <v>1</v>
      </c>
      <c r="J110" s="12" t="s">
        <v>391</v>
      </c>
      <c r="K110" s="12">
        <v>0</v>
      </c>
      <c r="L110" s="14"/>
      <c r="M110" s="61"/>
      <c r="N110" s="25"/>
      <c r="O110" s="34"/>
      <c r="P110" s="10" t="s">
        <v>50</v>
      </c>
      <c r="Q110" s="1" t="s">
        <v>378</v>
      </c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</row>
    <row r="111" spans="1:201" s="17" customFormat="1" ht="30" customHeight="1">
      <c r="A111" s="10" t="s">
        <v>94</v>
      </c>
      <c r="B111" s="10" t="s">
        <v>227</v>
      </c>
      <c r="C111" s="10" t="s">
        <v>228</v>
      </c>
      <c r="D111" s="35" t="s">
        <v>101</v>
      </c>
      <c r="E111" s="35" t="s">
        <v>102</v>
      </c>
      <c r="F111" s="12" t="s">
        <v>280</v>
      </c>
      <c r="G111" s="20"/>
      <c r="H111" s="10" t="s">
        <v>28</v>
      </c>
      <c r="I111" s="12">
        <v>3</v>
      </c>
      <c r="J111" s="12" t="s">
        <v>281</v>
      </c>
      <c r="K111" s="12">
        <v>0</v>
      </c>
      <c r="L111" s="14"/>
      <c r="M111" s="61"/>
      <c r="N111" s="62" t="s">
        <v>499</v>
      </c>
      <c r="O111" s="52" t="s">
        <v>401</v>
      </c>
      <c r="P111" s="10" t="s">
        <v>50</v>
      </c>
      <c r="Q111" s="1" t="s">
        <v>378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</row>
    <row r="112" spans="1:201" s="17" customFormat="1" ht="30" customHeight="1">
      <c r="A112" s="10" t="s">
        <v>96</v>
      </c>
      <c r="B112" s="10" t="s">
        <v>227</v>
      </c>
      <c r="C112" s="10" t="s">
        <v>228</v>
      </c>
      <c r="D112" s="35" t="s">
        <v>101</v>
      </c>
      <c r="E112" s="35" t="s">
        <v>102</v>
      </c>
      <c r="F112" s="12" t="s">
        <v>280</v>
      </c>
      <c r="G112" s="20"/>
      <c r="H112" s="10" t="s">
        <v>24</v>
      </c>
      <c r="I112" s="12">
        <v>1</v>
      </c>
      <c r="J112" s="10" t="s">
        <v>282</v>
      </c>
      <c r="K112" s="12">
        <v>0</v>
      </c>
      <c r="L112" s="15"/>
      <c r="M112" s="61"/>
      <c r="N112" s="63"/>
      <c r="O112" s="23"/>
      <c r="P112" s="10" t="s">
        <v>50</v>
      </c>
      <c r="Q112" s="1" t="s">
        <v>378</v>
      </c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</row>
    <row r="113" spans="1:201" s="17" customFormat="1" ht="45">
      <c r="A113" s="10" t="s">
        <v>97</v>
      </c>
      <c r="B113" s="10" t="s">
        <v>227</v>
      </c>
      <c r="C113" s="10" t="s">
        <v>228</v>
      </c>
      <c r="D113" s="35" t="s">
        <v>101</v>
      </c>
      <c r="E113" s="35" t="s">
        <v>102</v>
      </c>
      <c r="F113" s="1" t="s">
        <v>280</v>
      </c>
      <c r="G113" s="20"/>
      <c r="H113" s="69" t="s">
        <v>27</v>
      </c>
      <c r="I113" s="69">
        <v>0</v>
      </c>
      <c r="J113" s="71"/>
      <c r="K113" s="69">
        <v>19</v>
      </c>
      <c r="L113" s="69" t="s">
        <v>285</v>
      </c>
      <c r="M113" s="61"/>
      <c r="N113" s="63"/>
      <c r="O113" s="26"/>
      <c r="P113" s="1" t="s">
        <v>50</v>
      </c>
      <c r="Q113" s="1" t="s">
        <v>378</v>
      </c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</row>
    <row r="114" spans="1:201" s="17" customFormat="1" ht="30" customHeight="1">
      <c r="A114" s="10" t="s">
        <v>242</v>
      </c>
      <c r="B114" s="10" t="s">
        <v>227</v>
      </c>
      <c r="C114" s="10" t="s">
        <v>228</v>
      </c>
      <c r="D114" s="35" t="s">
        <v>101</v>
      </c>
      <c r="E114" s="35" t="s">
        <v>102</v>
      </c>
      <c r="F114" s="12" t="s">
        <v>287</v>
      </c>
      <c r="G114" s="25"/>
      <c r="H114" s="10" t="s">
        <v>24</v>
      </c>
      <c r="I114" s="12">
        <v>4</v>
      </c>
      <c r="J114" s="12" t="s">
        <v>288</v>
      </c>
      <c r="K114" s="12">
        <v>0</v>
      </c>
      <c r="L114" s="14"/>
      <c r="M114" s="64"/>
      <c r="N114" s="65"/>
      <c r="O114" s="15"/>
      <c r="P114" s="10" t="s">
        <v>50</v>
      </c>
      <c r="Q114" s="1" t="s">
        <v>378</v>
      </c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</row>
    <row r="115" spans="1:201" s="17" customFormat="1" ht="30" hidden="1" customHeight="1">
      <c r="A115" s="10" t="s">
        <v>268</v>
      </c>
      <c r="B115" s="66">
        <v>42987</v>
      </c>
      <c r="C115" s="1" t="s">
        <v>228</v>
      </c>
      <c r="D115" s="35" t="s">
        <v>62</v>
      </c>
      <c r="E115" s="36" t="s">
        <v>63</v>
      </c>
      <c r="F115" s="1" t="s">
        <v>308</v>
      </c>
      <c r="G115" s="1" t="s">
        <v>309</v>
      </c>
      <c r="H115" s="1" t="s">
        <v>28</v>
      </c>
      <c r="I115" s="1">
        <v>22</v>
      </c>
      <c r="J115" s="1" t="s">
        <v>310</v>
      </c>
      <c r="K115" s="1">
        <v>57</v>
      </c>
      <c r="L115" s="1" t="s">
        <v>311</v>
      </c>
      <c r="M115" s="12">
        <f t="shared" si="39"/>
        <v>79</v>
      </c>
      <c r="N115" s="1" t="s">
        <v>500</v>
      </c>
      <c r="O115" s="1" t="s">
        <v>424</v>
      </c>
      <c r="P115" s="1" t="s">
        <v>50</v>
      </c>
      <c r="Q115" s="1" t="s">
        <v>375</v>
      </c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</row>
    <row r="116" spans="1:201" s="17" customFormat="1" ht="30" hidden="1" customHeight="1">
      <c r="A116" s="10" t="s">
        <v>269</v>
      </c>
      <c r="B116" s="66">
        <v>42987</v>
      </c>
      <c r="C116" s="1" t="s">
        <v>228</v>
      </c>
      <c r="D116" s="35" t="s">
        <v>62</v>
      </c>
      <c r="E116" s="36" t="s">
        <v>63</v>
      </c>
      <c r="F116" s="1" t="s">
        <v>308</v>
      </c>
      <c r="G116" s="1" t="s">
        <v>23</v>
      </c>
      <c r="H116" s="1" t="s">
        <v>85</v>
      </c>
      <c r="I116" s="1">
        <v>0</v>
      </c>
      <c r="J116" s="24"/>
      <c r="K116" s="1">
        <v>41</v>
      </c>
      <c r="L116" s="1" t="s">
        <v>312</v>
      </c>
      <c r="M116" s="12">
        <f t="shared" si="39"/>
        <v>41</v>
      </c>
      <c r="N116" s="1" t="s">
        <v>501</v>
      </c>
      <c r="O116" s="45" t="s">
        <v>453</v>
      </c>
      <c r="P116" s="1" t="s">
        <v>50</v>
      </c>
      <c r="Q116" s="1" t="s">
        <v>375</v>
      </c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</row>
    <row r="117" spans="1:201" s="17" customFormat="1" ht="30" hidden="1" customHeight="1">
      <c r="A117" s="10" t="s">
        <v>298</v>
      </c>
      <c r="B117" s="66">
        <v>42987</v>
      </c>
      <c r="C117" s="1" t="s">
        <v>228</v>
      </c>
      <c r="D117" s="35" t="s">
        <v>62</v>
      </c>
      <c r="E117" s="36" t="s">
        <v>63</v>
      </c>
      <c r="F117" s="1" t="s">
        <v>308</v>
      </c>
      <c r="G117" s="1" t="s">
        <v>314</v>
      </c>
      <c r="H117" s="1" t="s">
        <v>35</v>
      </c>
      <c r="I117" s="1">
        <v>5</v>
      </c>
      <c r="J117" s="1" t="s">
        <v>144</v>
      </c>
      <c r="K117" s="1">
        <v>70</v>
      </c>
      <c r="L117" s="1" t="s">
        <v>315</v>
      </c>
      <c r="M117" s="12">
        <f t="shared" si="39"/>
        <v>75</v>
      </c>
      <c r="N117" s="1" t="s">
        <v>502</v>
      </c>
      <c r="O117" s="57" t="s">
        <v>468</v>
      </c>
      <c r="P117" s="1" t="s">
        <v>50</v>
      </c>
      <c r="Q117" s="1" t="s">
        <v>375</v>
      </c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</row>
    <row r="118" spans="1:201" s="17" customFormat="1" ht="30" hidden="1" customHeight="1">
      <c r="A118" s="10" t="s">
        <v>301</v>
      </c>
      <c r="B118" s="66">
        <v>42987</v>
      </c>
      <c r="C118" s="1" t="s">
        <v>228</v>
      </c>
      <c r="D118" s="35" t="s">
        <v>62</v>
      </c>
      <c r="E118" s="36" t="s">
        <v>63</v>
      </c>
      <c r="F118" s="1" t="s">
        <v>308</v>
      </c>
      <c r="G118" s="1" t="s">
        <v>230</v>
      </c>
      <c r="H118" s="1" t="s">
        <v>39</v>
      </c>
      <c r="I118" s="1">
        <v>37</v>
      </c>
      <c r="J118" s="1" t="s">
        <v>317</v>
      </c>
      <c r="K118" s="1">
        <v>37</v>
      </c>
      <c r="L118" s="1" t="s">
        <v>318</v>
      </c>
      <c r="M118" s="12">
        <f t="shared" si="39"/>
        <v>74</v>
      </c>
      <c r="N118" s="1" t="s">
        <v>503</v>
      </c>
      <c r="O118" s="45" t="s">
        <v>412</v>
      </c>
      <c r="P118" s="1" t="s">
        <v>50</v>
      </c>
      <c r="Q118" s="1" t="s">
        <v>375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</row>
    <row r="119" spans="1:201" s="17" customFormat="1" ht="30" hidden="1" customHeight="1">
      <c r="A119" s="10" t="s">
        <v>304</v>
      </c>
      <c r="B119" s="66">
        <v>42987</v>
      </c>
      <c r="C119" s="1" t="s">
        <v>228</v>
      </c>
      <c r="D119" s="35" t="s">
        <v>62</v>
      </c>
      <c r="E119" s="36" t="s">
        <v>63</v>
      </c>
      <c r="F119" s="1" t="s">
        <v>308</v>
      </c>
      <c r="G119" s="1" t="s">
        <v>105</v>
      </c>
      <c r="H119" s="1" t="s">
        <v>24</v>
      </c>
      <c r="I119" s="1">
        <v>9</v>
      </c>
      <c r="J119" s="1" t="s">
        <v>320</v>
      </c>
      <c r="K119" s="1">
        <v>18</v>
      </c>
      <c r="L119" s="1" t="s">
        <v>321</v>
      </c>
      <c r="M119" s="12">
        <f t="shared" si="39"/>
        <v>27</v>
      </c>
      <c r="N119" s="1" t="s">
        <v>504</v>
      </c>
      <c r="O119" s="1" t="s">
        <v>417</v>
      </c>
      <c r="P119" s="1" t="s">
        <v>50</v>
      </c>
      <c r="Q119" s="1" t="s">
        <v>375</v>
      </c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</row>
    <row r="120" spans="1:201" s="17" customFormat="1" ht="56.25">
      <c r="A120" s="10" t="s">
        <v>306</v>
      </c>
      <c r="B120" s="66">
        <v>42987</v>
      </c>
      <c r="C120" s="1" t="s">
        <v>228</v>
      </c>
      <c r="D120" s="35" t="s">
        <v>62</v>
      </c>
      <c r="E120" s="36" t="s">
        <v>63</v>
      </c>
      <c r="F120" s="1" t="s">
        <v>308</v>
      </c>
      <c r="G120" s="31" t="s">
        <v>323</v>
      </c>
      <c r="H120" s="69" t="s">
        <v>27</v>
      </c>
      <c r="I120" s="69">
        <v>8</v>
      </c>
      <c r="J120" s="69" t="s">
        <v>324</v>
      </c>
      <c r="K120" s="69">
        <v>50</v>
      </c>
      <c r="L120" s="69" t="s">
        <v>325</v>
      </c>
      <c r="M120" s="31">
        <f>SUM(I120:K121)</f>
        <v>65</v>
      </c>
      <c r="N120" s="31" t="s">
        <v>505</v>
      </c>
      <c r="O120" s="52" t="s">
        <v>402</v>
      </c>
      <c r="P120" s="1" t="s">
        <v>50</v>
      </c>
      <c r="Q120" s="1" t="s">
        <v>375</v>
      </c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</row>
    <row r="121" spans="1:201" s="17" customFormat="1" ht="30" customHeight="1">
      <c r="A121" s="10" t="s">
        <v>213</v>
      </c>
      <c r="B121" s="66">
        <v>42987</v>
      </c>
      <c r="C121" s="1" t="s">
        <v>228</v>
      </c>
      <c r="D121" s="35" t="s">
        <v>62</v>
      </c>
      <c r="E121" s="36" t="s">
        <v>63</v>
      </c>
      <c r="F121" s="1" t="s">
        <v>308</v>
      </c>
      <c r="G121" s="25" t="str">
        <f>G120</f>
        <v>基础楼A座-447</v>
      </c>
      <c r="H121" s="1" t="s">
        <v>50</v>
      </c>
      <c r="I121" s="1">
        <v>1</v>
      </c>
      <c r="J121" s="10" t="s">
        <v>327</v>
      </c>
      <c r="K121" s="1">
        <v>6</v>
      </c>
      <c r="L121" s="1" t="s">
        <v>328</v>
      </c>
      <c r="M121" s="25">
        <f>M120</f>
        <v>65</v>
      </c>
      <c r="N121" s="25" t="s">
        <v>366</v>
      </c>
      <c r="O121" s="26"/>
      <c r="P121" s="1" t="s">
        <v>50</v>
      </c>
      <c r="Q121" s="1" t="s">
        <v>375</v>
      </c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</row>
    <row r="122" spans="1:201" s="17" customFormat="1" ht="30" customHeight="1">
      <c r="A122" s="10" t="s">
        <v>216</v>
      </c>
      <c r="B122" s="66">
        <v>42987</v>
      </c>
      <c r="C122" s="1" t="s">
        <v>228</v>
      </c>
      <c r="D122" s="35" t="s">
        <v>62</v>
      </c>
      <c r="E122" s="36" t="s">
        <v>63</v>
      </c>
      <c r="F122" s="1" t="s">
        <v>330</v>
      </c>
      <c r="G122" s="31" t="s">
        <v>84</v>
      </c>
      <c r="H122" s="1" t="s">
        <v>24</v>
      </c>
      <c r="I122" s="1">
        <v>9</v>
      </c>
      <c r="J122" s="1" t="s">
        <v>473</v>
      </c>
      <c r="K122" s="1">
        <v>9</v>
      </c>
      <c r="L122" s="1" t="s">
        <v>331</v>
      </c>
      <c r="M122" s="31">
        <f>SUM(I122:K125)</f>
        <v>26</v>
      </c>
      <c r="N122" s="28" t="s">
        <v>506</v>
      </c>
      <c r="O122" s="24"/>
      <c r="P122" s="1" t="s">
        <v>50</v>
      </c>
      <c r="Q122" s="1" t="s">
        <v>375</v>
      </c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</row>
    <row r="123" spans="1:201" s="17" customFormat="1" ht="30" customHeight="1">
      <c r="A123" s="10" t="s">
        <v>218</v>
      </c>
      <c r="B123" s="66">
        <v>42987</v>
      </c>
      <c r="C123" s="1" t="s">
        <v>228</v>
      </c>
      <c r="D123" s="35" t="s">
        <v>62</v>
      </c>
      <c r="E123" s="36" t="s">
        <v>63</v>
      </c>
      <c r="F123" s="1" t="s">
        <v>333</v>
      </c>
      <c r="G123" s="20" t="str">
        <f t="shared" ref="G123:G125" si="44">G122</f>
        <v>基础楼A座-311</v>
      </c>
      <c r="H123" s="1" t="s">
        <v>35</v>
      </c>
      <c r="I123" s="1">
        <v>0</v>
      </c>
      <c r="J123" s="24"/>
      <c r="K123" s="1">
        <v>2</v>
      </c>
      <c r="L123" s="1" t="s">
        <v>77</v>
      </c>
      <c r="M123" s="20">
        <f t="shared" ref="M123:M125" si="45">M122</f>
        <v>26</v>
      </c>
      <c r="N123" s="30"/>
      <c r="O123" s="24"/>
      <c r="P123" s="1" t="s">
        <v>50</v>
      </c>
      <c r="Q123" s="1" t="s">
        <v>375</v>
      </c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</row>
    <row r="124" spans="1:201" s="17" customFormat="1" ht="30" customHeight="1">
      <c r="A124" s="10" t="s">
        <v>220</v>
      </c>
      <c r="B124" s="66">
        <v>42987</v>
      </c>
      <c r="C124" s="1" t="s">
        <v>228</v>
      </c>
      <c r="D124" s="35" t="s">
        <v>62</v>
      </c>
      <c r="E124" s="36" t="s">
        <v>63</v>
      </c>
      <c r="F124" s="1" t="s">
        <v>335</v>
      </c>
      <c r="G124" s="20" t="str">
        <f t="shared" si="44"/>
        <v>基础楼A座-311</v>
      </c>
      <c r="H124" s="1" t="s">
        <v>30</v>
      </c>
      <c r="I124" s="1">
        <v>3</v>
      </c>
      <c r="J124" s="1" t="s">
        <v>336</v>
      </c>
      <c r="K124" s="1">
        <v>2</v>
      </c>
      <c r="L124" s="1" t="s">
        <v>337</v>
      </c>
      <c r="M124" s="20">
        <f t="shared" si="45"/>
        <v>26</v>
      </c>
      <c r="N124" s="30"/>
      <c r="O124" s="24"/>
      <c r="P124" s="1" t="s">
        <v>50</v>
      </c>
      <c r="Q124" s="1" t="s">
        <v>375</v>
      </c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</row>
    <row r="125" spans="1:201" s="17" customFormat="1" ht="30" customHeight="1">
      <c r="A125" s="10" t="s">
        <v>222</v>
      </c>
      <c r="B125" s="66">
        <v>42987</v>
      </c>
      <c r="C125" s="1" t="s">
        <v>228</v>
      </c>
      <c r="D125" s="35" t="s">
        <v>62</v>
      </c>
      <c r="E125" s="36" t="s">
        <v>63</v>
      </c>
      <c r="F125" s="12" t="s">
        <v>339</v>
      </c>
      <c r="G125" s="25" t="str">
        <f t="shared" si="44"/>
        <v>基础楼A座-311</v>
      </c>
      <c r="H125" s="70" t="s">
        <v>27</v>
      </c>
      <c r="I125" s="19">
        <v>1</v>
      </c>
      <c r="J125" s="70" t="s">
        <v>340</v>
      </c>
      <c r="K125" s="12">
        <v>0</v>
      </c>
      <c r="L125" s="15"/>
      <c r="M125" s="25">
        <f t="shared" si="45"/>
        <v>26</v>
      </c>
      <c r="N125" s="32"/>
      <c r="O125" s="15"/>
      <c r="P125" s="10" t="s">
        <v>50</v>
      </c>
      <c r="Q125" s="1" t="s">
        <v>375</v>
      </c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</row>
    <row r="126" spans="1:201" s="17" customFormat="1" ht="30" hidden="1" customHeight="1">
      <c r="A126" s="10" t="s">
        <v>224</v>
      </c>
      <c r="B126" s="66">
        <v>42988</v>
      </c>
      <c r="C126" s="1" t="s">
        <v>342</v>
      </c>
      <c r="D126" s="35" t="s">
        <v>62</v>
      </c>
      <c r="E126" s="36" t="s">
        <v>63</v>
      </c>
      <c r="F126" s="12" t="s">
        <v>343</v>
      </c>
      <c r="G126" s="18" t="s">
        <v>23</v>
      </c>
      <c r="H126" s="10" t="s">
        <v>28</v>
      </c>
      <c r="I126" s="12">
        <v>6</v>
      </c>
      <c r="J126" s="10" t="s">
        <v>344</v>
      </c>
      <c r="K126" s="12">
        <v>0</v>
      </c>
      <c r="L126" s="15"/>
      <c r="M126" s="18">
        <f>SUM(I126:K130)</f>
        <v>41</v>
      </c>
      <c r="N126" s="18" t="s">
        <v>507</v>
      </c>
      <c r="O126" s="60" t="s">
        <v>411</v>
      </c>
      <c r="P126" s="10" t="s">
        <v>50</v>
      </c>
      <c r="Q126" s="1" t="s">
        <v>375</v>
      </c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</row>
    <row r="127" spans="1:201" s="17" customFormat="1" ht="30" hidden="1" customHeight="1">
      <c r="A127" s="10" t="s">
        <v>341</v>
      </c>
      <c r="B127" s="66">
        <v>42988</v>
      </c>
      <c r="C127" s="1" t="s">
        <v>342</v>
      </c>
      <c r="D127" s="35" t="s">
        <v>62</v>
      </c>
      <c r="E127" s="36" t="s">
        <v>63</v>
      </c>
      <c r="F127" s="1" t="s">
        <v>343</v>
      </c>
      <c r="G127" s="20" t="str">
        <f t="shared" ref="G127:G130" si="46">G126</f>
        <v>基础楼A座-307</v>
      </c>
      <c r="H127" s="1" t="s">
        <v>85</v>
      </c>
      <c r="I127" s="1">
        <v>0</v>
      </c>
      <c r="J127" s="24"/>
      <c r="K127" s="1">
        <v>2</v>
      </c>
      <c r="L127" s="1" t="s">
        <v>346</v>
      </c>
      <c r="M127" s="20">
        <f t="shared" ref="M127:M130" si="47">M126</f>
        <v>41</v>
      </c>
      <c r="N127" s="20" t="s">
        <v>366</v>
      </c>
      <c r="O127" s="20"/>
      <c r="P127" s="1" t="s">
        <v>50</v>
      </c>
      <c r="Q127" s="1" t="s">
        <v>375</v>
      </c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</row>
    <row r="128" spans="1:201" s="17" customFormat="1" ht="30" hidden="1" customHeight="1">
      <c r="A128" s="10" t="s">
        <v>345</v>
      </c>
      <c r="B128" s="66">
        <v>42988</v>
      </c>
      <c r="C128" s="1" t="s">
        <v>342</v>
      </c>
      <c r="D128" s="35" t="s">
        <v>62</v>
      </c>
      <c r="E128" s="36" t="s">
        <v>63</v>
      </c>
      <c r="F128" s="1" t="s">
        <v>343</v>
      </c>
      <c r="G128" s="20" t="str">
        <f t="shared" si="46"/>
        <v>基础楼A座-307</v>
      </c>
      <c r="H128" s="1" t="s">
        <v>35</v>
      </c>
      <c r="I128" s="1">
        <v>3</v>
      </c>
      <c r="J128" s="1" t="s">
        <v>348</v>
      </c>
      <c r="K128" s="1">
        <v>7</v>
      </c>
      <c r="L128" s="1" t="s">
        <v>349</v>
      </c>
      <c r="M128" s="20">
        <f t="shared" si="47"/>
        <v>41</v>
      </c>
      <c r="N128" s="20" t="s">
        <v>366</v>
      </c>
      <c r="O128" s="20"/>
      <c r="P128" s="1" t="s">
        <v>50</v>
      </c>
      <c r="Q128" s="1" t="s">
        <v>375</v>
      </c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</row>
    <row r="129" spans="1:201" s="17" customFormat="1" ht="30" hidden="1" customHeight="1">
      <c r="A129" s="10" t="s">
        <v>347</v>
      </c>
      <c r="B129" s="66">
        <v>42988</v>
      </c>
      <c r="C129" s="1" t="s">
        <v>342</v>
      </c>
      <c r="D129" s="35" t="s">
        <v>62</v>
      </c>
      <c r="E129" s="36" t="s">
        <v>63</v>
      </c>
      <c r="F129" s="12" t="s">
        <v>343</v>
      </c>
      <c r="G129" s="20" t="str">
        <f t="shared" si="46"/>
        <v>基础楼A座-307</v>
      </c>
      <c r="H129" s="10" t="s">
        <v>39</v>
      </c>
      <c r="I129" s="12">
        <v>20</v>
      </c>
      <c r="J129" s="12" t="s">
        <v>351</v>
      </c>
      <c r="K129" s="12">
        <v>0</v>
      </c>
      <c r="L129" s="14"/>
      <c r="M129" s="20">
        <f t="shared" si="47"/>
        <v>41</v>
      </c>
      <c r="N129" s="20" t="s">
        <v>366</v>
      </c>
      <c r="O129" s="20"/>
      <c r="P129" s="10" t="s">
        <v>50</v>
      </c>
      <c r="Q129" s="1" t="s">
        <v>375</v>
      </c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</row>
    <row r="130" spans="1:201" s="17" customFormat="1" ht="30" hidden="1" customHeight="1">
      <c r="A130" s="10" t="s">
        <v>350</v>
      </c>
      <c r="B130" s="66">
        <v>42988</v>
      </c>
      <c r="C130" s="1" t="s">
        <v>342</v>
      </c>
      <c r="D130" s="35" t="s">
        <v>62</v>
      </c>
      <c r="E130" s="36" t="s">
        <v>63</v>
      </c>
      <c r="F130" s="12" t="s">
        <v>343</v>
      </c>
      <c r="G130" s="25" t="str">
        <f t="shared" si="46"/>
        <v>基础楼A座-307</v>
      </c>
      <c r="H130" s="10" t="s">
        <v>24</v>
      </c>
      <c r="I130" s="12">
        <v>3</v>
      </c>
      <c r="J130" s="10" t="s">
        <v>474</v>
      </c>
      <c r="K130" s="12">
        <v>0</v>
      </c>
      <c r="L130" s="67"/>
      <c r="M130" s="25">
        <f t="shared" si="47"/>
        <v>41</v>
      </c>
      <c r="N130" s="25" t="s">
        <v>366</v>
      </c>
      <c r="O130" s="25"/>
      <c r="P130" s="10" t="s">
        <v>50</v>
      </c>
      <c r="Q130" s="1" t="s">
        <v>375</v>
      </c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</row>
    <row r="131" spans="1:201" s="17" customFormat="1" ht="33.75">
      <c r="A131" s="10" t="s">
        <v>352</v>
      </c>
      <c r="B131" s="66">
        <v>42988</v>
      </c>
      <c r="C131" s="1" t="s">
        <v>342</v>
      </c>
      <c r="D131" s="35" t="s">
        <v>62</v>
      </c>
      <c r="E131" s="36" t="s">
        <v>63</v>
      </c>
      <c r="F131" s="12" t="s">
        <v>343</v>
      </c>
      <c r="G131" s="18" t="s">
        <v>105</v>
      </c>
      <c r="H131" s="70" t="s">
        <v>27</v>
      </c>
      <c r="I131" s="19">
        <v>26</v>
      </c>
      <c r="J131" s="19" t="s">
        <v>354</v>
      </c>
      <c r="K131" s="19">
        <v>0</v>
      </c>
      <c r="L131" s="72"/>
      <c r="M131" s="18">
        <f>SUM(I131:K132)</f>
        <v>32</v>
      </c>
      <c r="N131" s="18" t="s">
        <v>508</v>
      </c>
      <c r="O131" s="58" t="s">
        <v>403</v>
      </c>
      <c r="P131" s="10" t="s">
        <v>50</v>
      </c>
      <c r="Q131" s="1" t="s">
        <v>375</v>
      </c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</row>
    <row r="132" spans="1:201" s="17" customFormat="1" ht="30" customHeight="1">
      <c r="A132" s="10" t="s">
        <v>353</v>
      </c>
      <c r="B132" s="66">
        <v>42988</v>
      </c>
      <c r="C132" s="1" t="s">
        <v>342</v>
      </c>
      <c r="D132" s="35" t="s">
        <v>62</v>
      </c>
      <c r="E132" s="36" t="s">
        <v>63</v>
      </c>
      <c r="F132" s="1" t="s">
        <v>343</v>
      </c>
      <c r="G132" s="25" t="str">
        <f>G131</f>
        <v>基础楼A座-308</v>
      </c>
      <c r="H132" s="1" t="s">
        <v>50</v>
      </c>
      <c r="I132" s="1">
        <v>0</v>
      </c>
      <c r="J132" s="24"/>
      <c r="K132" s="1">
        <v>6</v>
      </c>
      <c r="L132" s="1" t="s">
        <v>355</v>
      </c>
      <c r="M132" s="25">
        <f t="shared" ref="M132" si="48">M131</f>
        <v>32</v>
      </c>
      <c r="N132" s="25" t="s">
        <v>366</v>
      </c>
      <c r="O132" s="26"/>
      <c r="P132" s="1" t="s">
        <v>50</v>
      </c>
      <c r="Q132" s="1" t="s">
        <v>375</v>
      </c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</row>
  </sheetData>
  <mergeCells count="134">
    <mergeCell ref="G69:G72"/>
    <mergeCell ref="M69:M72"/>
    <mergeCell ref="G126:G130"/>
    <mergeCell ref="M126:M130"/>
    <mergeCell ref="G131:G132"/>
    <mergeCell ref="M131:M132"/>
    <mergeCell ref="G120:G121"/>
    <mergeCell ref="G122:G125"/>
    <mergeCell ref="M120:M121"/>
    <mergeCell ref="M122:M125"/>
    <mergeCell ref="G100:G104"/>
    <mergeCell ref="G89:G90"/>
    <mergeCell ref="G91:G93"/>
    <mergeCell ref="G95:G98"/>
    <mergeCell ref="M100:M104"/>
    <mergeCell ref="M89:M90"/>
    <mergeCell ref="M91:M93"/>
    <mergeCell ref="M95:M98"/>
    <mergeCell ref="G45:G50"/>
    <mergeCell ref="M45:M50"/>
    <mergeCell ref="G51:G52"/>
    <mergeCell ref="M51:M52"/>
    <mergeCell ref="G53:G55"/>
    <mergeCell ref="M53:M55"/>
    <mergeCell ref="G105:G114"/>
    <mergeCell ref="M105:M114"/>
    <mergeCell ref="G56:G58"/>
    <mergeCell ref="M56:M58"/>
    <mergeCell ref="G73:G74"/>
    <mergeCell ref="M73:M74"/>
    <mergeCell ref="G75:G80"/>
    <mergeCell ref="M75:M80"/>
    <mergeCell ref="G82:G85"/>
    <mergeCell ref="M82:M85"/>
    <mergeCell ref="G86:G88"/>
    <mergeCell ref="M86:M88"/>
    <mergeCell ref="G59:G61"/>
    <mergeCell ref="M59:M61"/>
    <mergeCell ref="G62:G64"/>
    <mergeCell ref="M62:M64"/>
    <mergeCell ref="G65:G67"/>
    <mergeCell ref="M65:M67"/>
    <mergeCell ref="O5:O8"/>
    <mergeCell ref="N9:N11"/>
    <mergeCell ref="O27:O28"/>
    <mergeCell ref="N31:N38"/>
    <mergeCell ref="O31:O38"/>
    <mergeCell ref="O39:O40"/>
    <mergeCell ref="G42:G44"/>
    <mergeCell ref="M42:M44"/>
    <mergeCell ref="G27:G29"/>
    <mergeCell ref="M27:M29"/>
    <mergeCell ref="M12:M13"/>
    <mergeCell ref="G25:G26"/>
    <mergeCell ref="M25:M26"/>
    <mergeCell ref="G31:G38"/>
    <mergeCell ref="M31:M38"/>
    <mergeCell ref="G39:G41"/>
    <mergeCell ref="M39:M41"/>
    <mergeCell ref="G17:G19"/>
    <mergeCell ref="M17:M19"/>
    <mergeCell ref="N20:N23"/>
    <mergeCell ref="N39:N40"/>
    <mergeCell ref="N27:N28"/>
    <mergeCell ref="N17:N19"/>
    <mergeCell ref="N122:N125"/>
    <mergeCell ref="N120:N121"/>
    <mergeCell ref="O73:O74"/>
    <mergeCell ref="O45:O50"/>
    <mergeCell ref="A1:Q1"/>
    <mergeCell ref="O20:O22"/>
    <mergeCell ref="N25:N26"/>
    <mergeCell ref="O25:O26"/>
    <mergeCell ref="O17:O18"/>
    <mergeCell ref="N5:N8"/>
    <mergeCell ref="O10:O11"/>
    <mergeCell ref="N12:N13"/>
    <mergeCell ref="O12:O13"/>
    <mergeCell ref="G20:G23"/>
    <mergeCell ref="M20:M23"/>
    <mergeCell ref="G4:G8"/>
    <mergeCell ref="M4:M8"/>
    <mergeCell ref="G15:G16"/>
    <mergeCell ref="N15:N16"/>
    <mergeCell ref="M15:M16"/>
    <mergeCell ref="G9:G11"/>
    <mergeCell ref="M9:M11"/>
    <mergeCell ref="G12:G13"/>
    <mergeCell ref="N126:N130"/>
    <mergeCell ref="O62:O64"/>
    <mergeCell ref="O65:O67"/>
    <mergeCell ref="O59:O61"/>
    <mergeCell ref="N75:N80"/>
    <mergeCell ref="O75:O80"/>
    <mergeCell ref="N82:N83"/>
    <mergeCell ref="O82:O83"/>
    <mergeCell ref="N131:N132"/>
    <mergeCell ref="O131:O132"/>
    <mergeCell ref="O106:O108"/>
    <mergeCell ref="O103:O104"/>
    <mergeCell ref="O126:O130"/>
    <mergeCell ref="N109:N110"/>
    <mergeCell ref="O109:O110"/>
    <mergeCell ref="O111:O113"/>
    <mergeCell ref="O84:O85"/>
    <mergeCell ref="N95:N96"/>
    <mergeCell ref="O95:O96"/>
    <mergeCell ref="N86:N88"/>
    <mergeCell ref="N89:N90"/>
    <mergeCell ref="O89:O90"/>
    <mergeCell ref="N91:N93"/>
    <mergeCell ref="O91:O93"/>
    <mergeCell ref="O51:O52"/>
    <mergeCell ref="O56:O58"/>
    <mergeCell ref="O53:O55"/>
    <mergeCell ref="N42:N44"/>
    <mergeCell ref="O42:O44"/>
    <mergeCell ref="N45:N50"/>
    <mergeCell ref="N70:N71"/>
    <mergeCell ref="O70:O71"/>
    <mergeCell ref="O120:O121"/>
    <mergeCell ref="N84:N85"/>
    <mergeCell ref="O86:O88"/>
    <mergeCell ref="N97:N98"/>
    <mergeCell ref="N100:N104"/>
    <mergeCell ref="N105:N108"/>
    <mergeCell ref="N111:N114"/>
    <mergeCell ref="N51:N52"/>
    <mergeCell ref="N53:N55"/>
    <mergeCell ref="N56:N58"/>
    <mergeCell ref="N59:N61"/>
    <mergeCell ref="N62:N64"/>
    <mergeCell ref="N65:N67"/>
    <mergeCell ref="N73:N74"/>
  </mergeCells>
  <phoneticPr fontId="41" type="noConversion"/>
  <pageMargins left="0" right="0" top="0.35433070866141736" bottom="0" header="0.31496062992125984" footer="0.31496062992125984"/>
  <pageSetup paperSize="9" orientation="landscape" verticalDpi="0" r:id="rId1"/>
  <rowBreaks count="2" manualBreakCount="2">
    <brk id="88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admin</cp:lastModifiedBy>
  <cp:lastPrinted>2017-07-10T05:08:01Z</cp:lastPrinted>
  <dcterms:created xsi:type="dcterms:W3CDTF">2017-07-07T10:12:01Z</dcterms:created>
  <dcterms:modified xsi:type="dcterms:W3CDTF">2017-07-10T05:08:36Z</dcterms:modified>
</cp:coreProperties>
</file>